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Safeguarding\System\PRIMARY CARE\AUDIT - GP self-assessment in safeguarding\TEMPLATES\"/>
    </mc:Choice>
  </mc:AlternateContent>
  <xr:revisionPtr revIDLastSave="0" documentId="13_ncr:1_{C3AF0FB1-F721-4C25-8B4F-8E19E5D4272C}" xr6:coauthVersionLast="47" xr6:coauthVersionMax="47" xr10:uidLastSave="{00000000-0000-0000-0000-000000000000}"/>
  <bookViews>
    <workbookView xWindow="-28920" yWindow="-2865" windowWidth="29040" windowHeight="15840" activeTab="2" xr2:uid="{00000000-000D-0000-FFFF-FFFF00000000}"/>
  </bookViews>
  <sheets>
    <sheet name="SAR" sheetId="1" r:id="rId1"/>
    <sheet name="Variables" sheetId="2" r:id="rId2"/>
    <sheet name="Analysi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D5" i="3"/>
  <c r="C5" i="3"/>
  <c r="B5" i="3"/>
  <c r="E10" i="3"/>
  <c r="E9" i="3"/>
  <c r="E8" i="3"/>
  <c r="E7" i="3"/>
  <c r="E6" i="3"/>
  <c r="E4" i="3"/>
  <c r="E3" i="3"/>
  <c r="E2" i="3"/>
  <c r="D9" i="3"/>
  <c r="D8" i="3"/>
  <c r="D7" i="3"/>
  <c r="D6" i="3"/>
  <c r="D4" i="3"/>
  <c r="D3" i="3"/>
  <c r="D2" i="3"/>
  <c r="C10" i="3"/>
  <c r="C9" i="3"/>
  <c r="C8" i="3"/>
  <c r="C7" i="3"/>
  <c r="C6" i="3"/>
  <c r="C4" i="3"/>
  <c r="C3" i="3"/>
  <c r="C2" i="3"/>
  <c r="D10" i="3"/>
  <c r="B10" i="3"/>
  <c r="B9" i="3"/>
  <c r="B8" i="3"/>
  <c r="B7" i="3"/>
  <c r="B4" i="3"/>
  <c r="B3" i="3"/>
  <c r="B6" i="3"/>
  <c r="B2" i="3"/>
</calcChain>
</file>

<file path=xl/sharedStrings.xml><?xml version="1.0" encoding="utf-8"?>
<sst xmlns="http://schemas.openxmlformats.org/spreadsheetml/2006/main" count="251" uniqueCount="185">
  <si>
    <t xml:space="preserve"> </t>
  </si>
  <si>
    <t>Organisation:</t>
  </si>
  <si>
    <t>Date:</t>
  </si>
  <si>
    <t>Completed by:</t>
  </si>
  <si>
    <t>If you have marked any row red or amber, please state steps being taken to improve and what your SMART goals are:</t>
  </si>
  <si>
    <t>Red</t>
  </si>
  <si>
    <t>Amber</t>
  </si>
  <si>
    <t>Green</t>
  </si>
  <si>
    <t>Not relevant to our organisation</t>
  </si>
  <si>
    <t>Section 1  Leadership</t>
  </si>
  <si>
    <t xml:space="preserve">The organisation does not have a Safeguarding Lead </t>
  </si>
  <si>
    <t xml:space="preserve">The organisation has a Safeguarding Lead however they have no or insufficient time within their job plan to complete the Safeguarding Lead work.    </t>
  </si>
  <si>
    <t>The organisation has a Safeguarding Lead within the organisation.  This is clearly signposted around the organisation.  All staff* are aware of the Safeguarding Lead and what their role is.  The Safeguarding Lead is given sufficient time within their job plan.  The Safeguarding Lead has clear oversight of all elements of Safeguarding within the organisation. The Safeguarding Lead routinely updates organisation staff.</t>
  </si>
  <si>
    <t>Clear documentation around the organisation; all organisation staff should be aware of the name of this person; discussion with organisation safeguarding leads; Job Description of Safeguarding Lead</t>
  </si>
  <si>
    <t>Clear documentation around the organisation; all organisation staff should be aware of the name of this person; Job Description of Deputy Safeguarding Lead</t>
  </si>
  <si>
    <t>Organisation documentation; discussion with Safeguarding Administrator</t>
  </si>
  <si>
    <t>Section 2  Policy</t>
  </si>
  <si>
    <t>No Safeguarding policy or poor safeguarding policy</t>
  </si>
  <si>
    <t>Has policy, not reviewed within last year, or policy not satisfactory (out of date references / incorrect statements)</t>
  </si>
  <si>
    <t xml:space="preserve">Comprehensive safeguarding policy containing information on all elements of safeguarding within the organisation.  </t>
  </si>
  <si>
    <t>Safeguarding Policy submitted to SSP in advance of QA visit</t>
  </si>
  <si>
    <t>No</t>
  </si>
  <si>
    <t>Some but not all staff have read reviewed policy</t>
  </si>
  <si>
    <t>All staff have signed to say that they have read the revised policy.</t>
  </si>
  <si>
    <t>List of those members who have signed to say that they have read the policy.</t>
  </si>
  <si>
    <t>Section 3  Procedures and processes</t>
  </si>
  <si>
    <t>organisation has no list</t>
  </si>
  <si>
    <t>organisation list</t>
  </si>
  <si>
    <t>No process in place</t>
  </si>
  <si>
    <t>organisation has a process but not all staff are aware of it / follow it</t>
  </si>
  <si>
    <t>organisation has a process and all relevant staff are aware of it and follow it</t>
  </si>
  <si>
    <t>Documented process; discussion with those that read incoming letters</t>
  </si>
  <si>
    <t xml:space="preserve">Documented process; discussion with reception and administration staff </t>
  </si>
  <si>
    <t>Section 4  Multi-Agency Working and Information Sharing</t>
  </si>
  <si>
    <t>Occurs but not regularly</t>
  </si>
  <si>
    <t>Yes</t>
  </si>
  <si>
    <t>Agendas and Minutes of meetings</t>
  </si>
  <si>
    <t>The organisation has an effective process in place for managing requests for attendance at or contribution to Strategy Discussions.</t>
  </si>
  <si>
    <t>organisation has a process but not all relevant staff are aware of it / follow it</t>
  </si>
  <si>
    <t>Documented process; discussion with staff</t>
  </si>
  <si>
    <t>The organisation has an effective process in place for managing requests for information for Adult Safeguarding Section 42 Enquiries.</t>
  </si>
  <si>
    <t xml:space="preserve">The organisation has an effective process in place for managing requests for information for Multi-Agency Risk Assessment Conferences (MARACs).  </t>
  </si>
  <si>
    <t>The organisation ensures that sufficient time is allocated to all staff to enable them to complete the statutory work within 4.2-4.5 above.</t>
  </si>
  <si>
    <t xml:space="preserve">No or very little time is given / work is not completed / completed within own time </t>
  </si>
  <si>
    <t xml:space="preserve">Staff are given some time to complete work but not sifficient </t>
  </si>
  <si>
    <t>Staff are given sufficient time to complete this work</t>
  </si>
  <si>
    <t xml:space="preserve">Evidence from audits </t>
  </si>
  <si>
    <t>Minutes from external meetings (as per 4.8) related to safeguarding are attached in the notes and flagged on the IT system as containing third party information at the time of attaching, if that is possible within the IT system.</t>
  </si>
  <si>
    <t>The organisation is aware of the children's and adult's SSP Safeguarding escalation policies</t>
  </si>
  <si>
    <t>The organisation is not assured that all staff would follow the escalation policies</t>
  </si>
  <si>
    <t>Some staff are aware of the escalation policies; not all staff would be confident to use it.</t>
  </si>
  <si>
    <t>All staff are aware of the escalation policies and are able to follow them</t>
  </si>
  <si>
    <t>Discussions with staff</t>
  </si>
  <si>
    <t>Section 5 Governance</t>
  </si>
  <si>
    <t>Has meetings but not regularly</t>
  </si>
  <si>
    <t>Anonymised minutes</t>
  </si>
  <si>
    <t>The organisation can evidence that actions following on from safeguarding learning events have been completed.</t>
  </si>
  <si>
    <t xml:space="preserve">Actions are usually followed up but there is no formal system for monitoring and ensuring that these actions are completed. </t>
  </si>
  <si>
    <t>Reviewed cases from learning event review meetings (anonymised).</t>
  </si>
  <si>
    <t>No safeguarding audit programme in place</t>
  </si>
  <si>
    <t>Ah-hoc audits undertaken, but usually as a result of poor performance or incidents.</t>
  </si>
  <si>
    <t xml:space="preserve">Programme of audit undertaken, designed to ensure policies and procedures are being adhered to. </t>
  </si>
  <si>
    <t>Not Relevant</t>
  </si>
  <si>
    <t>Evidence of audit programme and completed audits</t>
  </si>
  <si>
    <t xml:space="preserve">organisation does not submit data most of the time </t>
  </si>
  <si>
    <t xml:space="preserve">The organisation does submit data but the information is could be incomplete, lacking sufficient detail, or not submitted in a timly fashion, or doesn’t always respond to the audit request </t>
  </si>
  <si>
    <t>The organisation always  responds to requests for data by submitting the correct data or completed audits within the requested timeframe</t>
  </si>
  <si>
    <t>Section 6 Safer Recruitment</t>
  </si>
  <si>
    <t>The organisation does not have a list of which staff have completed this training</t>
  </si>
  <si>
    <t>The organisation has a list however few relevant staff have completed this training in relation to the size of the organisation and in accordance with the organisational poicy</t>
  </si>
  <si>
    <t>Majority of  relevant senior staff have completed the training</t>
  </si>
  <si>
    <t>list of staff who have completed safer recruitment training</t>
  </si>
  <si>
    <t xml:space="preserve">The organisation ensures that all interview panels have at least one panel member who has completed safer recruitment training </t>
  </si>
  <si>
    <t>Documented evidence to show which staff members have been on the interview panels</t>
  </si>
  <si>
    <t>All recruitment processes demonstrate the determination of the organisation to safeguard the adults with care and support needs and children listed at the organisation.  This could be in the form of a generic safeguarding statement included in the job descriptions.</t>
  </si>
  <si>
    <t>Examples of all recent job adverts</t>
  </si>
  <si>
    <t>The organisation ensures that pre employment checks including DBS check where relevant are completed before members of staff commence employment, including temporary staff / locums</t>
  </si>
  <si>
    <t>No; or checks are often incomplete</t>
  </si>
  <si>
    <t>Checks are occasionally incomplete or completed only after staff have commenced work</t>
  </si>
  <si>
    <t>Yes - 100% of all staff before starting work with the organisation</t>
  </si>
  <si>
    <t>list of employee checks, date completed, start dates of employees and locums</t>
  </si>
  <si>
    <t>Written references from at least two previous employers are always gained and reviewed before all staff, including temporary staff / locums, commence employment</t>
  </si>
  <si>
    <t>Section 7 Induction and Training</t>
  </si>
  <si>
    <t xml:space="preserve">The induction programme for new staff, including temporary staff, includes time to read the safeguarding policy, as well as time for training on the key local Safeguarding Procedures including but not limited to training on: </t>
  </si>
  <si>
    <t>No standardised induction programme OR - No time specified for safeguarding during the induction</t>
  </si>
  <si>
    <t xml:space="preserve">Induction programme includes safeguarding but is limited in time and content </t>
  </si>
  <si>
    <t xml:space="preserve">Clear and documented induction programme specifying time to read the safeguarding policy and time to read key local safeguarding procedures.  </t>
  </si>
  <si>
    <t>Induction programme documentation including timetable for all staff; documentation to be read by new employees available to view; discussion with new staff; documentary evidence that all staff have completed this during induction when they started work; if staff commenced work after the induction programme was formalised, evidence that all staff have been given this information at some point since starting work</t>
  </si>
  <si>
    <t>Induction does not include this</t>
  </si>
  <si>
    <t>Information on how to make a referral to MASH is a clear part of induction process for all staff including temporary staff</t>
  </si>
  <si>
    <t>Induction programme documentation; discussion with new staff; documentary evidence that all staff have completed this during induction when they started work;  if staff commenced work after the induction programme was formalised, evidence that all staff have been given this information at some point since starting work</t>
  </si>
  <si>
    <t>Information on how to make a referral to the Adult Safeguarding Team is a clear part of induction process for all staff including temporary staff</t>
  </si>
  <si>
    <t xml:space="preserve">Induction programme documentation; discussion with new staff; documentary evidence that all staff have completed this during induction when they started work;  if staff commenced work after the induction programme was formalised, evidence that all staff have been given this information at some point since starting work </t>
  </si>
  <si>
    <t>The organisation reviews the training status of all staff on a quarterly basis.  The organisation works with any individuals whose safeguarding training is not sufficient to ensure that they gain sufficient training as soon as is practicably possible.   For health organisations, please refer to the following documents for details of required safeguarding training:                                                                                                                   Adults: Adult Safeguarding: Roles and Competencies for Health Care Staff     https://www.rcn.org.uk/professional-development/publications/pub-007069                                           Children: Safeguarding Children and Young People: Roles and competencies for healthcare staff https://www.rcpch.ac.uk/resources/safeguarding-children-young-people-roles-competencies-healthcare-staff</t>
  </si>
  <si>
    <t>No clear log of safeguarding training for staff; staff out of date with their training with no joint plan as to how they will achieve this training</t>
  </si>
  <si>
    <t>Records are held for staff for adult and child safeguarding training but some are incomplete or out of date with no justifiable reason / plan to achieve the correct training</t>
  </si>
  <si>
    <t xml:space="preserve">A clear log is held for all staff, which staff update as they do additional training.  This log is known about by all staff.  No staff who have not had sufficient training without a record of a justifiable reason and also plan for achieving the correct safeguarding training.  </t>
  </si>
  <si>
    <t xml:space="preserve">Staff Safeguarding Training documentation / log; discussion with staff.  </t>
  </si>
  <si>
    <t>Appraisal does not occur for all staff at least once per year; safeguarding is not discussed routinely within appraisal</t>
  </si>
  <si>
    <t xml:space="preserve">Appraisal doesn’t specifically review safeguarding, appraisals not up to date for all staff without a justifiable reason and a plan as to how to achieve these appraisals </t>
  </si>
  <si>
    <t>Appraisal occurs for all staff at least once per year.  Safeguarding is specifically reviewed and a plan made at that point if any areas need to be improved.</t>
  </si>
  <si>
    <t xml:space="preserve">Generic appraisal documentation highlighting safeguarding.  Anonymised appraisals demonstrating that safeguarding is routinely reviewed at appraisal.  </t>
  </si>
  <si>
    <t>Section 8 Safeguarding Supervision</t>
  </si>
  <si>
    <t>No staff have safeguarding supervision</t>
  </si>
  <si>
    <t>Some staff have  safeguarding supervision, which is sometime regular and for some staff ad doc</t>
  </si>
  <si>
    <t>The organisation ensures that all professionals working with children and vulnerable adults have access to  safeguarding supervision</t>
  </si>
  <si>
    <t xml:space="preserve">Discussion with staff, evidence of documented dates and times of supervision </t>
  </si>
  <si>
    <t>Section 9 Allegations and Whistle-Blowing</t>
  </si>
  <si>
    <t>No allegations procedure in place</t>
  </si>
  <si>
    <t>Most staff are aware of the procedure, but some staff may not know where it is or feel confident to use it</t>
  </si>
  <si>
    <t>Documented procedure; discussion with staff to demonstrate that they are aware of this procedure.</t>
  </si>
  <si>
    <t>Whistleblowing procedure; Discussions with staff</t>
  </si>
  <si>
    <t>*Staff includes all temporary staff and partners in a business</t>
  </si>
  <si>
    <t>Section</t>
  </si>
  <si>
    <t>% Red</t>
  </si>
  <si>
    <t>% Amber</t>
  </si>
  <si>
    <t>% Green</t>
  </si>
  <si>
    <t>% Not Relevant</t>
  </si>
  <si>
    <t>Leadership</t>
  </si>
  <si>
    <t>Policy</t>
  </si>
  <si>
    <t>Procedures and Processes</t>
  </si>
  <si>
    <t>Multi-Agency Working and Information Sharing</t>
  </si>
  <si>
    <t>Governance</t>
  </si>
  <si>
    <t>Safer Recruitment</t>
  </si>
  <si>
    <t>Induction and Training</t>
  </si>
  <si>
    <t>Safeguarding Supervision</t>
  </si>
  <si>
    <t>Allegations and Whistle-Blowing</t>
  </si>
  <si>
    <t xml:space="preserve">The GP surgery has a Safeguarding Lead (this person would take overall responsibility for Safeguarding within the organisation, and the role may be divided into one lead for childrens and one lead for adults).  </t>
  </si>
  <si>
    <t>There is a Board Director with responsibility for Safeguarding</t>
  </si>
  <si>
    <t>There is no specific person that officially holds responsibility for Safeguarding on the Board, but the Board has at least one Practice Safeguarding Lead to inform on decisions</t>
  </si>
  <si>
    <t>There is no specific person that officially holds responsibility for Safeguarding on the Board and no Safeguarding Leads sit on the Board</t>
  </si>
  <si>
    <t>Few people have read the policy / the surgery is unaware of how many people have read the policy</t>
  </si>
  <si>
    <t>The organisation maintains a list of their patients who they have been informed by the council are:</t>
  </si>
  <si>
    <t>organisation has a list and is confident that the list is correct according to the information that they have received</t>
  </si>
  <si>
    <t>The organisation can confirm that they have a quarterly internal “learning events review” meeting where significant or critical incidents within the organisation related to safeguarding can be reviewed.  Note: There are many different terms for these meetings  (significant event audit meeting, critical event audit meeting etc).  The term "Learning events review" includes all of these and should include positive events as well as negative ones.  This meeting may be a general learning events meeting where safeguarding events are discussed routinely alongside non-safeguarding events.</t>
  </si>
  <si>
    <t>Yes, a robust system is in place that monitors and ensures all actions from learning events reviews are completed/implemented  within a timely fashion with an associated audit trail.</t>
  </si>
  <si>
    <t>Information on which documentation to complete for Child Protection Conferences is a clear part of induction for all relevant staff</t>
  </si>
  <si>
    <t>The organisation has written procedures for handling allegations against staff within their Safeguarding Policy and volunteers and staff are aware of the LADO process and PiPoT processes</t>
  </si>
  <si>
    <t xml:space="preserve">Organisation has a procedure for handling allegations against staff and volunteers.  All staff are aware of the LADO and PiPoT process, know where to find it and feel able to use it. </t>
  </si>
  <si>
    <t>The organisation has a "freedom to speak up guardian," and a freedom to speak up/whistleblowing policy.</t>
  </si>
  <si>
    <t>No freedom to speak up guardian nor freedom to speak up/whistleblowing policy.</t>
  </si>
  <si>
    <t>Has a freedom to speak up guarding or freedom to speak up /whistleblowing policy but not both.</t>
  </si>
  <si>
    <t>Organisation has a freedom to speak up/ whistleblowing procedure; All staff are aware of the whistleblowing procedure, know where to find it, and would feel able to use it confidently. Organisation has a freedom to speak up guardian and information about them is displayed around the surgery.</t>
  </si>
  <si>
    <t xml:space="preserve">d. how to make a referral to Prevent </t>
  </si>
  <si>
    <t xml:space="preserve">Information on how to make a referral to Prevent is a clear part of induction process for all staff including temporary staff / locums,  including a demonstration on the IT system as to where to find relevant forms </t>
  </si>
  <si>
    <t>Rag Rating (choose colour)</t>
  </si>
  <si>
    <t>RAG RATING OPTIONS</t>
  </si>
  <si>
    <t>STANDARD</t>
  </si>
  <si>
    <t>Primary Care Self-Assessment Audit for Section 11 and Care Act duties</t>
  </si>
  <si>
    <t>SMART GOALS AND EVIDENCE</t>
  </si>
  <si>
    <t>Role of person completing audit:</t>
  </si>
  <si>
    <t>The organisation has an effective process in place for managing requests for information for and attendance at Child Protection Conferences.</t>
  </si>
  <si>
    <t>The organisation has a process in place to ensure that all minutes from meetings (Strategy Discussions, Child Protection Conferences, Core Groups, Adult Safeguarding Meetings and MARACs) related to safeguarding that come into the organisation are read by that person's usual GP.</t>
  </si>
  <si>
    <t>The organisation has in place a programme of internal audit and review that enables them to continuously improve the protection of adults with care and support needs and all children from harm or neglect.  This will include auditing the quality of safeguarding referrals and auditing of the quality of reports submitted to child protection conferences or enquiries.</t>
  </si>
  <si>
    <t xml:space="preserve">a. how to make a referral to children's social care including utilisation of the local threshold documents </t>
  </si>
  <si>
    <t>b. how to make a high quality referral to adult safeguarding including utilisation of the relevant threshold documents</t>
  </si>
  <si>
    <t>e. which documents to complete for Child Protection Conferences ie  conference report (varies per agency)</t>
  </si>
  <si>
    <t>c. how to make a referral to the local domestic abuse support services and MARAC</t>
  </si>
  <si>
    <t>The organisation ensures that all professionals working with children and vulnerable adults have protected time for Safeguarding Supervision</t>
  </si>
  <si>
    <t>Please describe the evidence that you can provide to support your rating (for example at CQC inspection):</t>
  </si>
  <si>
    <t>Examples of evidence you may wish to provide:</t>
  </si>
  <si>
    <t>The GP Surgery has a process in place for deputising/covering the work of the Safeguarding Lead when he/she is unavailable. eg. a Deputy Safeguarding Lead</t>
  </si>
  <si>
    <t>The organisation does not have a Deputy Safeguarding Lead / deputising process</t>
  </si>
  <si>
    <t>The organisation has a Deputy Safeguarding Lead / deputising process, however they have no or insufficient time within their job plan to complete Deputy Safeguarding Lead work</t>
  </si>
  <si>
    <t xml:space="preserve">The organisation has a Deputy Safeguarding Lead / deputisin process.  
This is clearly signposted around the organisation.  All staff are aware of the Deputy Safeguarding Lead and what their role is.  The Deputy Safeguarding Lead is given sufficient time within their job plan for this role.  </t>
  </si>
  <si>
    <t xml:space="preserve">The GP Surgery has a Safeguarding Administrator or an administrator who has safeguarding as part of their job plan  </t>
  </si>
  <si>
    <t>No - there is no allocated adminstrator</t>
  </si>
  <si>
    <t>Yes - an allocated administrator but not with sufficent capacity and/or training</t>
  </si>
  <si>
    <t xml:space="preserve">Yes - an allocated administrator with sufficient capacity and training </t>
  </si>
  <si>
    <t>The PCN board or equivalent has allocated a board member to have responsibility for Safeguarding (PCN Safeguarding Lead)</t>
  </si>
  <si>
    <r>
      <t xml:space="preserve">The organisation has a Safeguarding Policy which has been reviewed within the last </t>
    </r>
    <r>
      <rPr>
        <b/>
        <sz val="10"/>
        <color theme="1"/>
        <rFont val="Arial"/>
        <family val="2"/>
      </rPr>
      <t>one</t>
    </r>
    <r>
      <rPr>
        <sz val="10"/>
        <color theme="1"/>
        <rFont val="Arial"/>
        <family val="2"/>
      </rPr>
      <t xml:space="preserve"> year and includes the safeguarding topics outlined in the RCGP safeguarding policy template (as a minimum)</t>
    </r>
  </si>
  <si>
    <r>
      <t xml:space="preserve">The organisation can provide evidence that all professionals working with children or adults with care and support needs have confirmed that they have read the Safeguarding Policy within the last </t>
    </r>
    <r>
      <rPr>
        <b/>
        <sz val="10"/>
        <color theme="1"/>
        <rFont val="Arial"/>
        <family val="2"/>
      </rPr>
      <t>one</t>
    </r>
    <r>
      <rPr>
        <sz val="10"/>
        <color theme="1"/>
        <rFont val="Arial"/>
        <family val="2"/>
      </rPr>
      <t xml:space="preserve"> year</t>
    </r>
  </si>
  <si>
    <t>a. subject to a Child Protection Plan</t>
  </si>
  <si>
    <t>organisation has a list but is concerned that the data may not be accurate according to the information that has been received</t>
  </si>
  <si>
    <t>b. subject to a Child In Need</t>
  </si>
  <si>
    <t>The organisation has a list of which staff have completed safer recruitment training, and most senior staff have completed this training.  The NSPCC offers Safer Recruitment Training through this link:                                                                                                                                                 https://learning.nspcc.org.uk/training/safer-recruitment</t>
  </si>
  <si>
    <t xml:space="preserve">Information on how to make a referral to Nextlink Domestic Abuse Service/ IRIS is a clear part of induction process for all staff including temporary staff / locums,  including a demonstration on the IT system as to where to find relevant forms </t>
  </si>
  <si>
    <t>The organisation has a process that ensures that where a child becomes subject to a Child Protection Plan, Child in Need Plan, or Look After, or where an Adult becomes subject to a Safeguarding Adults Plan, this is recorded clearly within the patient record (as per coding and document processing guidelines)</t>
  </si>
  <si>
    <r>
      <t>Where an organisation is appointments based, the organisation has a process to try to ensure that any client/ patient subject to a Child Protection Plan, Child in Need Plan, is a Looked After Child or subject to a Safeguarding Adults Plan, who is requesting a</t>
    </r>
    <r>
      <rPr>
        <b/>
        <sz val="10"/>
        <color theme="1"/>
        <rFont val="Arial"/>
        <family val="2"/>
      </rPr>
      <t xml:space="preserve"> </t>
    </r>
    <r>
      <rPr>
        <sz val="10"/>
        <color theme="1"/>
        <rFont val="Arial"/>
        <family val="2"/>
      </rPr>
      <t>routine appointment is seen by the same (ideally allocated) professional if being seen on an ongoing basis for maximise continuity of care.</t>
    </r>
  </si>
  <si>
    <t xml:space="preserve">A meeting occurs, at least quarterly, where those clients / patients in the surgery who are Looked After, on a Child Protection Plan, Child in Need Plan, or on an Adult Safeguarding Plan are discussed.   </t>
  </si>
  <si>
    <t>The organisation responds to all external requests for quality assurance data including audits from the safeguarding partnership/safegaurding board by submitting the required data and audits within the requested timeframe</t>
  </si>
  <si>
    <t>Previous submitted data to the SAB/SCP/KBSP</t>
  </si>
  <si>
    <t>There is an annual appraisal process of all staff, which includes a review of their role and skills, competencies and knowledge around safeguarding, identifying any additional safeguarding training needs.</t>
  </si>
  <si>
    <t>c. is a Child Looked After</t>
  </si>
  <si>
    <t>d. is subject to a Safeguarding Adults Plan*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</si>
</sst>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theme="0"/>
      <name val="Calibri"/>
      <family val="2"/>
      <scheme val="minor"/>
    </font>
    <font>
      <b/>
      <u/>
      <sz val="10"/>
      <color theme="1"/>
      <name val="Arial"/>
      <family val="2"/>
    </font>
    <font>
      <sz val="10"/>
      <color theme="1"/>
      <name val="Arial"/>
      <family val="2"/>
    </font>
    <font>
      <b/>
      <sz val="10"/>
      <color theme="1"/>
      <name val="Arial"/>
      <family val="2"/>
    </font>
    <font>
      <b/>
      <sz val="10"/>
      <name val="Arial"/>
      <family val="2"/>
    </font>
  </fonts>
  <fills count="11">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2" tint="-9.9978637043366805E-2"/>
        <bgColor theme="0"/>
      </patternFill>
    </fill>
    <fill>
      <patternFill patternType="solid">
        <fgColor theme="6"/>
        <bgColor indexed="64"/>
      </patternFill>
    </fill>
    <fill>
      <patternFill patternType="solid">
        <fgColor theme="6"/>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53">
    <xf numFmtId="0" fontId="0" fillId="0" borderId="0" xfId="0"/>
    <xf numFmtId="0" fontId="1" fillId="0" borderId="2" xfId="0" applyFont="1" applyBorder="1" applyAlignment="1">
      <alignment vertical="top" wrapText="1"/>
    </xf>
    <xf numFmtId="0" fontId="1" fillId="0" borderId="0" xfId="0" applyFont="1" applyAlignment="1">
      <alignment wrapText="1"/>
    </xf>
    <xf numFmtId="164" fontId="0" fillId="0" borderId="0" xfId="0" applyNumberFormat="1"/>
    <xf numFmtId="0" fontId="4" fillId="2" borderId="0" xfId="0" applyFont="1" applyFill="1"/>
    <xf numFmtId="0" fontId="3" fillId="3" borderId="0" xfId="0" applyFont="1" applyFill="1"/>
    <xf numFmtId="0" fontId="3" fillId="4" borderId="0" xfId="0" applyFont="1" applyFill="1"/>
    <xf numFmtId="0" fontId="4" fillId="5" borderId="0" xfId="0" applyFont="1" applyFill="1"/>
    <xf numFmtId="0" fontId="6" fillId="0" borderId="0" xfId="0" applyFont="1" applyAlignment="1">
      <alignment vertical="center"/>
    </xf>
    <xf numFmtId="0" fontId="6" fillId="0" borderId="0" xfId="0" applyFont="1" applyAlignment="1">
      <alignment vertical="top"/>
    </xf>
    <xf numFmtId="0" fontId="8" fillId="2" borderId="1" xfId="0" applyFont="1" applyFill="1" applyBorder="1" applyAlignment="1">
      <alignment vertical="top" wrapText="1"/>
    </xf>
    <xf numFmtId="0" fontId="7" fillId="3" borderId="1" xfId="0" applyFont="1" applyFill="1" applyBorder="1" applyAlignment="1">
      <alignment vertical="top" wrapText="1"/>
    </xf>
    <xf numFmtId="0" fontId="7" fillId="4" borderId="1" xfId="0" applyFont="1" applyFill="1" applyBorder="1" applyAlignment="1">
      <alignment vertical="top" wrapText="1"/>
    </xf>
    <xf numFmtId="0" fontId="7" fillId="5" borderId="1" xfId="0" applyFont="1" applyFill="1" applyBorder="1" applyAlignment="1">
      <alignment vertical="top" wrapText="1"/>
    </xf>
    <xf numFmtId="0" fontId="7" fillId="0" borderId="1" xfId="0" applyFont="1" applyBorder="1" applyAlignment="1">
      <alignment vertical="top" wrapText="1"/>
    </xf>
    <xf numFmtId="0" fontId="7" fillId="0" borderId="4" xfId="0" applyFont="1" applyBorder="1" applyAlignment="1">
      <alignment vertical="top"/>
    </xf>
    <xf numFmtId="0" fontId="7" fillId="0" borderId="4" xfId="0" applyFont="1" applyBorder="1" applyAlignment="1">
      <alignment vertical="top" wrapText="1"/>
    </xf>
    <xf numFmtId="0" fontId="6" fillId="0" borderId="4" xfId="0" applyFont="1" applyBorder="1" applyAlignment="1">
      <alignment vertical="top" wrapText="1"/>
    </xf>
    <xf numFmtId="0" fontId="6" fillId="6" borderId="4" xfId="0" applyFont="1" applyFill="1" applyBorder="1" applyAlignment="1">
      <alignment vertical="top" wrapText="1"/>
    </xf>
    <xf numFmtId="0" fontId="6" fillId="0" borderId="4" xfId="0" applyFont="1" applyBorder="1" applyAlignment="1">
      <alignment vertical="top"/>
    </xf>
    <xf numFmtId="0" fontId="6" fillId="0" borderId="4" xfId="0" applyFont="1" applyBorder="1" applyAlignment="1">
      <alignment horizontal="left" vertical="top" wrapText="1"/>
    </xf>
    <xf numFmtId="0" fontId="6" fillId="0" borderId="1" xfId="0" applyFont="1" applyBorder="1" applyAlignment="1">
      <alignment vertical="top"/>
    </xf>
    <xf numFmtId="0" fontId="6" fillId="0" borderId="1" xfId="0" applyFont="1" applyBorder="1" applyAlignment="1">
      <alignment vertical="top" wrapText="1"/>
    </xf>
    <xf numFmtId="0" fontId="6" fillId="7" borderId="1" xfId="0" applyFont="1" applyFill="1" applyBorder="1" applyAlignment="1">
      <alignment vertical="top" wrapText="1"/>
    </xf>
    <xf numFmtId="0" fontId="6" fillId="7" borderId="1" xfId="0" applyFont="1" applyFill="1" applyBorder="1" applyAlignment="1">
      <alignment vertical="top"/>
    </xf>
    <xf numFmtId="0" fontId="6" fillId="7" borderId="1" xfId="0" applyFont="1" applyFill="1" applyBorder="1" applyAlignment="1">
      <alignment horizontal="left" vertical="top" wrapText="1"/>
    </xf>
    <xf numFmtId="0" fontId="2" fillId="0" borderId="1" xfId="0" applyFont="1" applyBorder="1" applyAlignment="1">
      <alignment vertical="top" wrapText="1"/>
    </xf>
    <xf numFmtId="0" fontId="6" fillId="9" borderId="1" xfId="0" applyFont="1" applyFill="1" applyBorder="1" applyAlignment="1">
      <alignment vertical="top"/>
    </xf>
    <xf numFmtId="0" fontId="6" fillId="9" borderId="1" xfId="0" applyFont="1" applyFill="1" applyBorder="1" applyAlignment="1">
      <alignment vertical="top" wrapText="1"/>
    </xf>
    <xf numFmtId="0" fontId="6" fillId="10" borderId="1" xfId="0" applyFont="1" applyFill="1" applyBorder="1" applyAlignment="1">
      <alignment vertical="top" wrapText="1"/>
    </xf>
    <xf numFmtId="0" fontId="6" fillId="10" borderId="1" xfId="0" applyFont="1" applyFill="1" applyBorder="1" applyAlignment="1">
      <alignment vertical="top"/>
    </xf>
    <xf numFmtId="0" fontId="6" fillId="10" borderId="1" xfId="0" applyFont="1" applyFill="1" applyBorder="1" applyAlignment="1">
      <alignment horizontal="left" vertical="top" wrapText="1"/>
    </xf>
    <xf numFmtId="0" fontId="7" fillId="0" borderId="1" xfId="0" applyFont="1" applyBorder="1" applyAlignment="1">
      <alignment vertical="top"/>
    </xf>
    <xf numFmtId="0" fontId="2" fillId="7" borderId="1" xfId="0" applyFont="1" applyFill="1" applyBorder="1" applyAlignment="1">
      <alignment vertical="top" wrapText="1"/>
    </xf>
    <xf numFmtId="0" fontId="6" fillId="0" borderId="1" xfId="0" applyFont="1" applyBorder="1" applyAlignment="1">
      <alignment horizontal="right" vertical="top"/>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pplyProtection="1">
      <alignment vertical="top" wrapText="1"/>
      <protection locked="0"/>
    </xf>
    <xf numFmtId="2" fontId="6" fillId="0" borderId="1" xfId="0" applyNumberFormat="1" applyFont="1" applyBorder="1" applyAlignment="1">
      <alignment vertical="top"/>
    </xf>
    <xf numFmtId="0" fontId="6" fillId="7" borderId="1" xfId="0" applyFont="1" applyFill="1" applyBorder="1" applyAlignment="1">
      <alignment horizontal="left" vertical="top" wrapText="1" shrinkToFit="1"/>
    </xf>
    <xf numFmtId="0" fontId="6" fillId="8" borderId="1" xfId="0" applyFont="1" applyFill="1" applyBorder="1" applyAlignment="1">
      <alignment vertical="top" wrapText="1"/>
    </xf>
    <xf numFmtId="0" fontId="7" fillId="0" borderId="0" xfId="0" applyFont="1" applyAlignment="1">
      <alignmen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top" wrapText="1"/>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5" xfId="0" applyFont="1" applyBorder="1" applyAlignment="1">
      <alignment horizontal="left" vertical="top" wrapText="1"/>
    </xf>
    <xf numFmtId="0" fontId="7" fillId="0" borderId="3" xfId="0" applyFont="1" applyBorder="1" applyAlignment="1">
      <alignment horizontal="left" vertical="top" wrapText="1"/>
    </xf>
  </cellXfs>
  <cellStyles count="2">
    <cellStyle name="Normal" xfId="0" builtinId="0"/>
    <cellStyle name="Normal 2 3" xfId="1" xr:uid="{00000000-0005-0000-0000-000001000000}"/>
  </cellStyles>
  <dxfs count="19">
    <dxf>
      <fill>
        <patternFill>
          <bgColor rgb="FFFF0000"/>
        </patternFill>
      </fill>
    </dxf>
    <dxf>
      <fill>
        <patternFill>
          <bgColor rgb="FFFFC0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92D050"/>
        </patternFill>
      </fill>
    </dxf>
    <dxf>
      <fill>
        <patternFill>
          <bgColor rgb="FF00B0F0"/>
        </patternFill>
      </fill>
    </dxf>
    <dxf>
      <numFmt numFmtId="164" formatCode="0.0"/>
    </dxf>
    <dxf>
      <numFmt numFmtId="164" formatCode="0.0"/>
    </dxf>
    <dxf>
      <numFmt numFmtId="164" formatCode="0.0"/>
    </dxf>
    <dxf>
      <numFmt numFmtId="164" formatCode="0.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Quality</a:t>
            </a:r>
            <a:r>
              <a:rPr lang="en-GB" baseline="0"/>
              <a:t> Self assessment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Analysis!$B$1</c:f>
              <c:strCache>
                <c:ptCount val="1"/>
                <c:pt idx="0">
                  <c:v>% Red</c:v>
                </c:pt>
              </c:strCache>
            </c:strRef>
          </c:tx>
          <c:spPr>
            <a:solidFill>
              <a:srgbClr val="FF0000"/>
            </a:solidFill>
            <a:ln>
              <a:noFill/>
            </a:ln>
            <a:effectLst/>
          </c:spPr>
          <c:invertIfNegative val="0"/>
          <c:cat>
            <c:strRef>
              <c:f>Analysis!$A$2:$A$10</c:f>
              <c:strCache>
                <c:ptCount val="9"/>
                <c:pt idx="0">
                  <c:v>Leadership</c:v>
                </c:pt>
                <c:pt idx="1">
                  <c:v>Policy</c:v>
                </c:pt>
                <c:pt idx="2">
                  <c:v>Procedures and Processes</c:v>
                </c:pt>
                <c:pt idx="3">
                  <c:v>Multi-Agency Working and Information Sharing</c:v>
                </c:pt>
                <c:pt idx="4">
                  <c:v>Governance</c:v>
                </c:pt>
                <c:pt idx="5">
                  <c:v>Safer Recruitment</c:v>
                </c:pt>
                <c:pt idx="6">
                  <c:v>Induction and Training</c:v>
                </c:pt>
                <c:pt idx="7">
                  <c:v>Safeguarding Supervision</c:v>
                </c:pt>
                <c:pt idx="8">
                  <c:v>Allegations and Whistle-Blowing</c:v>
                </c:pt>
              </c:strCache>
            </c:strRef>
          </c:cat>
          <c:val>
            <c:numRef>
              <c:f>Analysis!$B$2:$B$10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3D-4130-BF72-B74DE934001B}"/>
            </c:ext>
          </c:extLst>
        </c:ser>
        <c:ser>
          <c:idx val="1"/>
          <c:order val="1"/>
          <c:tx>
            <c:strRef>
              <c:f>Analysis!$C$1</c:f>
              <c:strCache>
                <c:ptCount val="1"/>
                <c:pt idx="0">
                  <c:v>% Amber</c:v>
                </c:pt>
              </c:strCache>
            </c:strRef>
          </c:tx>
          <c:spPr>
            <a:solidFill>
              <a:schemeClr val="accent4">
                <a:lumMod val="60000"/>
                <a:lumOff val="40000"/>
              </a:schemeClr>
            </a:solidFill>
            <a:ln>
              <a:noFill/>
            </a:ln>
            <a:effectLst/>
          </c:spPr>
          <c:invertIfNegative val="0"/>
          <c:cat>
            <c:strRef>
              <c:f>Analysis!$A$2:$A$10</c:f>
              <c:strCache>
                <c:ptCount val="9"/>
                <c:pt idx="0">
                  <c:v>Leadership</c:v>
                </c:pt>
                <c:pt idx="1">
                  <c:v>Policy</c:v>
                </c:pt>
                <c:pt idx="2">
                  <c:v>Procedures and Processes</c:v>
                </c:pt>
                <c:pt idx="3">
                  <c:v>Multi-Agency Working and Information Sharing</c:v>
                </c:pt>
                <c:pt idx="4">
                  <c:v>Governance</c:v>
                </c:pt>
                <c:pt idx="5">
                  <c:v>Safer Recruitment</c:v>
                </c:pt>
                <c:pt idx="6">
                  <c:v>Induction and Training</c:v>
                </c:pt>
                <c:pt idx="7">
                  <c:v>Safeguarding Supervision</c:v>
                </c:pt>
                <c:pt idx="8">
                  <c:v>Allegations and Whistle-Blowing</c:v>
                </c:pt>
              </c:strCache>
            </c:strRef>
          </c:cat>
          <c:val>
            <c:numRef>
              <c:f>Analysis!$C$2:$C$10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43D-4130-BF72-B74DE934001B}"/>
            </c:ext>
          </c:extLst>
        </c:ser>
        <c:ser>
          <c:idx val="2"/>
          <c:order val="2"/>
          <c:tx>
            <c:strRef>
              <c:f>Analysis!$D$1</c:f>
              <c:strCache>
                <c:ptCount val="1"/>
                <c:pt idx="0">
                  <c:v>% Green</c:v>
                </c:pt>
              </c:strCache>
            </c:strRef>
          </c:tx>
          <c:spPr>
            <a:solidFill>
              <a:srgbClr val="00B050"/>
            </a:solidFill>
            <a:ln>
              <a:noFill/>
            </a:ln>
            <a:effectLst/>
          </c:spPr>
          <c:invertIfNegative val="0"/>
          <c:cat>
            <c:strRef>
              <c:f>Analysis!$A$2:$A$10</c:f>
              <c:strCache>
                <c:ptCount val="9"/>
                <c:pt idx="0">
                  <c:v>Leadership</c:v>
                </c:pt>
                <c:pt idx="1">
                  <c:v>Policy</c:v>
                </c:pt>
                <c:pt idx="2">
                  <c:v>Procedures and Processes</c:v>
                </c:pt>
                <c:pt idx="3">
                  <c:v>Multi-Agency Working and Information Sharing</c:v>
                </c:pt>
                <c:pt idx="4">
                  <c:v>Governance</c:v>
                </c:pt>
                <c:pt idx="5">
                  <c:v>Safer Recruitment</c:v>
                </c:pt>
                <c:pt idx="6">
                  <c:v>Induction and Training</c:v>
                </c:pt>
                <c:pt idx="7">
                  <c:v>Safeguarding Supervision</c:v>
                </c:pt>
                <c:pt idx="8">
                  <c:v>Allegations and Whistle-Blowing</c:v>
                </c:pt>
              </c:strCache>
            </c:strRef>
          </c:cat>
          <c:val>
            <c:numRef>
              <c:f>Analysis!$D$2:$D$10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43D-4130-BF72-B74DE934001B}"/>
            </c:ext>
          </c:extLst>
        </c:ser>
        <c:ser>
          <c:idx val="3"/>
          <c:order val="3"/>
          <c:tx>
            <c:strRef>
              <c:f>Analysis!$E$1</c:f>
              <c:strCache>
                <c:ptCount val="1"/>
                <c:pt idx="0">
                  <c:v>% Not Relevant</c:v>
                </c:pt>
              </c:strCache>
            </c:strRef>
          </c:tx>
          <c:spPr>
            <a:solidFill>
              <a:schemeClr val="accent5">
                <a:lumMod val="60000"/>
                <a:lumOff val="40000"/>
              </a:schemeClr>
            </a:solidFill>
            <a:ln>
              <a:noFill/>
            </a:ln>
            <a:effectLst/>
          </c:spPr>
          <c:invertIfNegative val="0"/>
          <c:cat>
            <c:strRef>
              <c:f>Analysis!$A$2:$A$10</c:f>
              <c:strCache>
                <c:ptCount val="9"/>
                <c:pt idx="0">
                  <c:v>Leadership</c:v>
                </c:pt>
                <c:pt idx="1">
                  <c:v>Policy</c:v>
                </c:pt>
                <c:pt idx="2">
                  <c:v>Procedures and Processes</c:v>
                </c:pt>
                <c:pt idx="3">
                  <c:v>Multi-Agency Working and Information Sharing</c:v>
                </c:pt>
                <c:pt idx="4">
                  <c:v>Governance</c:v>
                </c:pt>
                <c:pt idx="5">
                  <c:v>Safer Recruitment</c:v>
                </c:pt>
                <c:pt idx="6">
                  <c:v>Induction and Training</c:v>
                </c:pt>
                <c:pt idx="7">
                  <c:v>Safeguarding Supervision</c:v>
                </c:pt>
                <c:pt idx="8">
                  <c:v>Allegations and Whistle-Blowing</c:v>
                </c:pt>
              </c:strCache>
            </c:strRef>
          </c:cat>
          <c:val>
            <c:numRef>
              <c:f>Analysis!$E$2:$E$10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43D-4130-BF72-B74DE934001B}"/>
            </c:ext>
          </c:extLst>
        </c:ser>
        <c:dLbls>
          <c:showLegendKey val="0"/>
          <c:showVal val="0"/>
          <c:showCatName val="0"/>
          <c:showSerName val="0"/>
          <c:showPercent val="0"/>
          <c:showBubbleSize val="0"/>
        </c:dLbls>
        <c:gapWidth val="219"/>
        <c:overlap val="-27"/>
        <c:axId val="167757696"/>
        <c:axId val="167759232"/>
      </c:barChart>
      <c:catAx>
        <c:axId val="167757696"/>
        <c:scaling>
          <c:orientation val="minMax"/>
        </c:scaling>
        <c:delete val="0"/>
        <c:axPos val="b"/>
        <c:majorGridlines>
          <c:spPr>
            <a:ln w="12700" cap="flat" cmpd="sng" algn="ctr">
              <a:solidFill>
                <a:schemeClr val="accent3"/>
              </a:solidFill>
              <a:prstDash val="solid"/>
              <a:miter lim="800000"/>
            </a:ln>
            <a:effectLst/>
          </c:spPr>
        </c:majorGridlines>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59232"/>
        <c:crosses val="autoZero"/>
        <c:auto val="1"/>
        <c:lblAlgn val="ctr"/>
        <c:lblOffset val="100"/>
        <c:noMultiLvlLbl val="0"/>
      </c:catAx>
      <c:valAx>
        <c:axId val="1677592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5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91440</xdr:colOff>
      <xdr:row>0</xdr:row>
      <xdr:rowOff>0</xdr:rowOff>
    </xdr:from>
    <xdr:to>
      <xdr:col>15</xdr:col>
      <xdr:colOff>22860</xdr:colOff>
      <xdr:row>19</xdr:row>
      <xdr:rowOff>38100</xdr:rowOff>
    </xdr:to>
    <xdr:graphicFrame macro="">
      <xdr:nvGraphicFramePr>
        <xdr:cNvPr id="2" name="Chart 1">
          <a:extLst>
            <a:ext uri="{FF2B5EF4-FFF2-40B4-BE49-F238E27FC236}">
              <a16:creationId xmlns:a16="http://schemas.microsoft.com/office/drawing/2014/main" id="{E84963AA-821F-4FDA-8998-42974CDA60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E10" totalsRowShown="0">
  <autoFilter ref="A1:E10" xr:uid="{00000000-0009-0000-0100-000002000000}"/>
  <tableColumns count="5">
    <tableColumn id="1" xr3:uid="{00000000-0010-0000-0000-000001000000}" name="Section" dataDxfId="18"/>
    <tableColumn id="2" xr3:uid="{00000000-0010-0000-0000-000002000000}" name="% Red" dataDxfId="17">
      <calculatedColumnFormula>(COUNTIF(SAR!G9:G12,"Red")/4)*100</calculatedColumnFormula>
    </tableColumn>
    <tableColumn id="3" xr3:uid="{00000000-0010-0000-0000-000003000000}" name="% Amber" dataDxfId="16"/>
    <tableColumn id="4" xr3:uid="{00000000-0010-0000-0000-000004000000}" name="% Green" dataDxfId="15"/>
    <tableColumn id="5" xr3:uid="{00000000-0010-0000-0000-000005000000}" name="% Not Relevant" dataDxfId="14"/>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zoomScale="90" zoomScaleNormal="90" workbookViewId="0">
      <pane ySplit="7" topLeftCell="A21" activePane="bottomLeft" state="frozen"/>
      <selection pane="bottomLeft" activeCell="F25" sqref="F25"/>
    </sheetView>
  </sheetViews>
  <sheetFormatPr defaultColWidth="8.81640625" defaultRowHeight="12.5" x14ac:dyDescent="0.35"/>
  <cols>
    <col min="1" max="1" width="6.1796875" style="21" customWidth="1"/>
    <col min="2" max="2" width="38.81640625" style="22" customWidth="1"/>
    <col min="3" max="6" width="23.1796875" style="22" customWidth="1"/>
    <col min="7" max="7" width="16" style="22" customWidth="1"/>
    <col min="8" max="8" width="27.81640625" style="21" customWidth="1"/>
    <col min="9" max="9" width="24.1796875" style="21" customWidth="1"/>
    <col min="10" max="10" width="23.54296875" style="35" customWidth="1"/>
    <col min="11" max="16384" width="8.81640625" style="9"/>
  </cols>
  <sheetData>
    <row r="1" spans="1:10" s="8" customFormat="1" ht="13" x14ac:dyDescent="0.35">
      <c r="A1" s="46" t="s">
        <v>148</v>
      </c>
      <c r="B1" s="47"/>
      <c r="C1" s="47"/>
      <c r="D1" s="47"/>
      <c r="E1" s="47"/>
      <c r="F1" s="47"/>
      <c r="G1" s="47"/>
      <c r="H1" s="47"/>
      <c r="I1" s="47"/>
      <c r="J1" s="47"/>
    </row>
    <row r="2" spans="1:10" ht="13" x14ac:dyDescent="0.35">
      <c r="A2" s="51" t="s">
        <v>1</v>
      </c>
      <c r="B2" s="52"/>
      <c r="C2" s="48"/>
      <c r="D2" s="48"/>
      <c r="E2" s="48"/>
      <c r="F2" s="48"/>
      <c r="G2" s="48"/>
      <c r="H2" s="48"/>
      <c r="I2" s="48"/>
      <c r="J2" s="48"/>
    </row>
    <row r="3" spans="1:10" ht="13" x14ac:dyDescent="0.35">
      <c r="A3" s="51" t="s">
        <v>2</v>
      </c>
      <c r="B3" s="52"/>
      <c r="C3" s="48"/>
      <c r="D3" s="48"/>
      <c r="E3" s="48"/>
      <c r="F3" s="48"/>
      <c r="G3" s="48"/>
      <c r="H3" s="48"/>
      <c r="I3" s="48"/>
      <c r="J3" s="48"/>
    </row>
    <row r="4" spans="1:10" ht="13" x14ac:dyDescent="0.35">
      <c r="A4" s="51" t="s">
        <v>3</v>
      </c>
      <c r="B4" s="52"/>
      <c r="C4" s="48"/>
      <c r="D4" s="48"/>
      <c r="E4" s="48"/>
      <c r="F4" s="48"/>
      <c r="G4" s="48"/>
      <c r="H4" s="48"/>
      <c r="I4" s="48"/>
      <c r="J4" s="48"/>
    </row>
    <row r="5" spans="1:10" ht="13" x14ac:dyDescent="0.35">
      <c r="A5" s="51" t="s">
        <v>150</v>
      </c>
      <c r="B5" s="52"/>
      <c r="C5" s="48"/>
      <c r="D5" s="48"/>
      <c r="E5" s="48"/>
      <c r="F5" s="48"/>
      <c r="G5" s="48"/>
      <c r="H5" s="48"/>
      <c r="I5" s="48"/>
      <c r="J5" s="48"/>
    </row>
    <row r="6" spans="1:10" s="41" customFormat="1" ht="13" x14ac:dyDescent="0.35">
      <c r="A6" s="49"/>
      <c r="B6" s="50"/>
      <c r="C6" s="42" t="s">
        <v>146</v>
      </c>
      <c r="D6" s="43"/>
      <c r="E6" s="43"/>
      <c r="F6" s="44"/>
      <c r="G6" s="45" t="s">
        <v>149</v>
      </c>
      <c r="H6" s="45"/>
      <c r="I6" s="45"/>
      <c r="J6" s="45"/>
    </row>
    <row r="7" spans="1:10" ht="65" x14ac:dyDescent="0.35">
      <c r="A7" s="51" t="s">
        <v>147</v>
      </c>
      <c r="B7" s="52"/>
      <c r="C7" s="10" t="s">
        <v>5</v>
      </c>
      <c r="D7" s="11" t="s">
        <v>6</v>
      </c>
      <c r="E7" s="12" t="s">
        <v>7</v>
      </c>
      <c r="F7" s="13" t="s">
        <v>8</v>
      </c>
      <c r="G7" s="14" t="s">
        <v>145</v>
      </c>
      <c r="H7" s="14" t="s">
        <v>4</v>
      </c>
      <c r="I7" s="14" t="s">
        <v>159</v>
      </c>
      <c r="J7" s="14" t="s">
        <v>160</v>
      </c>
    </row>
    <row r="8" spans="1:10" ht="13" x14ac:dyDescent="0.35">
      <c r="A8" s="15" t="s">
        <v>9</v>
      </c>
      <c r="B8" s="16"/>
      <c r="C8" s="17"/>
      <c r="D8" s="17"/>
      <c r="E8" s="17"/>
      <c r="F8" s="17"/>
      <c r="G8" s="18"/>
      <c r="H8" s="19"/>
      <c r="I8" s="19"/>
      <c r="J8" s="20"/>
    </row>
    <row r="9" spans="1:10" ht="225" x14ac:dyDescent="0.35">
      <c r="A9" s="21">
        <v>1.1000000000000001</v>
      </c>
      <c r="B9" s="22" t="s">
        <v>127</v>
      </c>
      <c r="C9" s="23" t="s">
        <v>10</v>
      </c>
      <c r="D9" s="23" t="s">
        <v>11</v>
      </c>
      <c r="E9" s="23" t="s">
        <v>12</v>
      </c>
      <c r="F9" s="23"/>
      <c r="G9" s="23"/>
      <c r="H9" s="24"/>
      <c r="I9" s="24"/>
      <c r="J9" s="25" t="s">
        <v>13</v>
      </c>
    </row>
    <row r="10" spans="1:10" ht="150" x14ac:dyDescent="0.35">
      <c r="A10" s="21">
        <v>1.2</v>
      </c>
      <c r="B10" s="22" t="s">
        <v>161</v>
      </c>
      <c r="C10" s="23" t="s">
        <v>162</v>
      </c>
      <c r="D10" s="23" t="s">
        <v>163</v>
      </c>
      <c r="E10" s="23" t="s">
        <v>164</v>
      </c>
      <c r="F10" s="23"/>
      <c r="G10" s="23"/>
      <c r="H10" s="24"/>
      <c r="I10" s="24"/>
      <c r="J10" s="25" t="s">
        <v>14</v>
      </c>
    </row>
    <row r="11" spans="1:10" ht="50" x14ac:dyDescent="0.35">
      <c r="A11" s="21">
        <v>1.3</v>
      </c>
      <c r="B11" s="22" t="s">
        <v>165</v>
      </c>
      <c r="C11" s="23" t="s">
        <v>166</v>
      </c>
      <c r="D11" s="23" t="s">
        <v>167</v>
      </c>
      <c r="E11" s="23" t="s">
        <v>168</v>
      </c>
      <c r="F11" s="24"/>
      <c r="G11" s="23"/>
      <c r="H11" s="24"/>
      <c r="I11" s="24"/>
      <c r="J11" s="25" t="s">
        <v>15</v>
      </c>
    </row>
    <row r="12" spans="1:10" ht="100" x14ac:dyDescent="0.35">
      <c r="A12" s="21">
        <v>1.4</v>
      </c>
      <c r="B12" s="26" t="s">
        <v>169</v>
      </c>
      <c r="C12" s="23" t="s">
        <v>130</v>
      </c>
      <c r="D12" s="23" t="s">
        <v>129</v>
      </c>
      <c r="E12" s="23" t="s">
        <v>128</v>
      </c>
      <c r="F12" s="23"/>
      <c r="G12" s="23"/>
      <c r="H12" s="24"/>
      <c r="I12" s="24"/>
      <c r="J12" s="25"/>
    </row>
    <row r="13" spans="1:10" x14ac:dyDescent="0.35">
      <c r="A13" s="27"/>
      <c r="B13" s="28"/>
      <c r="C13" s="29"/>
      <c r="D13" s="29"/>
      <c r="E13" s="29"/>
      <c r="F13" s="29"/>
      <c r="G13" s="29"/>
      <c r="H13" s="30"/>
      <c r="I13" s="30"/>
      <c r="J13" s="31"/>
    </row>
    <row r="14" spans="1:10" ht="13" x14ac:dyDescent="0.35">
      <c r="A14" s="32" t="s">
        <v>16</v>
      </c>
      <c r="C14" s="23"/>
      <c r="D14" s="23"/>
      <c r="E14" s="23"/>
      <c r="F14" s="23"/>
      <c r="G14" s="23"/>
      <c r="H14" s="24"/>
      <c r="I14" s="24"/>
      <c r="J14" s="25"/>
    </row>
    <row r="15" spans="1:10" x14ac:dyDescent="0.35">
      <c r="A15" s="27"/>
      <c r="B15" s="28"/>
      <c r="C15" s="29"/>
      <c r="D15" s="29"/>
      <c r="E15" s="29"/>
      <c r="F15" s="29"/>
      <c r="G15" s="29"/>
      <c r="H15" s="30"/>
      <c r="I15" s="30"/>
      <c r="J15" s="31"/>
    </row>
    <row r="16" spans="1:10" ht="75" x14ac:dyDescent="0.35">
      <c r="A16" s="21">
        <v>2.1</v>
      </c>
      <c r="B16" s="22" t="s">
        <v>170</v>
      </c>
      <c r="C16" s="23" t="s">
        <v>17</v>
      </c>
      <c r="D16" s="23" t="s">
        <v>18</v>
      </c>
      <c r="E16" s="23" t="s">
        <v>19</v>
      </c>
      <c r="F16" s="23"/>
      <c r="G16" s="23"/>
      <c r="H16" s="24"/>
      <c r="I16" s="24"/>
      <c r="J16" s="25" t="s">
        <v>20</v>
      </c>
    </row>
    <row r="17" spans="1:10" ht="63" x14ac:dyDescent="0.35">
      <c r="A17" s="21">
        <v>2.2000000000000002</v>
      </c>
      <c r="B17" s="22" t="s">
        <v>171</v>
      </c>
      <c r="C17" s="23" t="s">
        <v>131</v>
      </c>
      <c r="D17" s="33" t="s">
        <v>22</v>
      </c>
      <c r="E17" s="23" t="s">
        <v>23</v>
      </c>
      <c r="F17" s="23"/>
      <c r="G17" s="23"/>
      <c r="H17" s="24"/>
      <c r="I17" s="24"/>
      <c r="J17" s="25" t="s">
        <v>24</v>
      </c>
    </row>
    <row r="18" spans="1:10" x14ac:dyDescent="0.35">
      <c r="A18" s="27"/>
      <c r="B18" s="28"/>
      <c r="C18" s="29"/>
      <c r="D18" s="29"/>
      <c r="E18" s="29"/>
      <c r="F18" s="29"/>
      <c r="G18" s="29"/>
      <c r="H18" s="30"/>
      <c r="I18" s="30"/>
      <c r="J18" s="31"/>
    </row>
    <row r="19" spans="1:10" ht="13" x14ac:dyDescent="0.35">
      <c r="A19" s="32" t="s">
        <v>25</v>
      </c>
      <c r="C19" s="23"/>
      <c r="D19" s="23"/>
      <c r="E19" s="23"/>
      <c r="F19" s="23"/>
      <c r="G19" s="23"/>
      <c r="H19" s="24"/>
      <c r="I19" s="24"/>
      <c r="J19" s="25"/>
    </row>
    <row r="20" spans="1:10" x14ac:dyDescent="0.35">
      <c r="A20" s="27"/>
      <c r="B20" s="28"/>
      <c r="C20" s="29"/>
      <c r="D20" s="29"/>
      <c r="E20" s="29"/>
      <c r="F20" s="29"/>
      <c r="G20" s="29"/>
      <c r="H20" s="30"/>
      <c r="I20" s="30"/>
      <c r="J20" s="31"/>
    </row>
    <row r="21" spans="1:10" ht="37.5" x14ac:dyDescent="0.35">
      <c r="A21" s="21">
        <v>3.1</v>
      </c>
      <c r="B21" s="22" t="s">
        <v>132</v>
      </c>
      <c r="C21" s="23"/>
      <c r="D21" s="23"/>
      <c r="E21" s="23"/>
      <c r="F21" s="23"/>
      <c r="G21" s="23"/>
      <c r="H21" s="24"/>
      <c r="I21" s="24"/>
      <c r="J21" s="25"/>
    </row>
    <row r="22" spans="1:10" ht="75" x14ac:dyDescent="0.35">
      <c r="A22" s="34" t="s">
        <v>0</v>
      </c>
      <c r="B22" s="35" t="s">
        <v>172</v>
      </c>
      <c r="C22" s="23" t="s">
        <v>26</v>
      </c>
      <c r="D22" s="23" t="s">
        <v>173</v>
      </c>
      <c r="E22" s="23" t="s">
        <v>133</v>
      </c>
      <c r="F22" s="23"/>
      <c r="G22" s="23"/>
      <c r="H22" s="24"/>
      <c r="I22" s="24"/>
      <c r="J22" s="25" t="s">
        <v>27</v>
      </c>
    </row>
    <row r="23" spans="1:10" ht="75" x14ac:dyDescent="0.35">
      <c r="A23" s="34" t="s">
        <v>0</v>
      </c>
      <c r="B23" s="35" t="s">
        <v>174</v>
      </c>
      <c r="C23" s="23" t="s">
        <v>26</v>
      </c>
      <c r="D23" s="23" t="s">
        <v>173</v>
      </c>
      <c r="E23" s="23" t="s">
        <v>133</v>
      </c>
      <c r="F23" s="23"/>
      <c r="G23" s="23"/>
      <c r="H23" s="24"/>
      <c r="I23" s="24"/>
      <c r="J23" s="25" t="s">
        <v>27</v>
      </c>
    </row>
    <row r="24" spans="1:10" ht="75" x14ac:dyDescent="0.35">
      <c r="A24" s="34" t="s">
        <v>0</v>
      </c>
      <c r="B24" s="35" t="s">
        <v>183</v>
      </c>
      <c r="C24" s="23" t="s">
        <v>26</v>
      </c>
      <c r="D24" s="23" t="s">
        <v>173</v>
      </c>
      <c r="E24" s="23" t="s">
        <v>133</v>
      </c>
      <c r="F24" s="23"/>
      <c r="G24" s="23"/>
      <c r="H24" s="24"/>
      <c r="I24" s="24"/>
      <c r="J24" s="25" t="s">
        <v>27</v>
      </c>
    </row>
    <row r="25" spans="1:10" ht="75" x14ac:dyDescent="0.35">
      <c r="A25" s="34" t="s">
        <v>0</v>
      </c>
      <c r="B25" s="36" t="s">
        <v>184</v>
      </c>
      <c r="C25" s="23" t="s">
        <v>26</v>
      </c>
      <c r="D25" s="23" t="s">
        <v>173</v>
      </c>
      <c r="E25" s="23" t="s">
        <v>133</v>
      </c>
      <c r="F25" s="23"/>
      <c r="G25" s="23"/>
      <c r="H25" s="24"/>
      <c r="I25" s="24"/>
      <c r="J25" s="25" t="s">
        <v>27</v>
      </c>
    </row>
    <row r="26" spans="1:10" ht="87.5" x14ac:dyDescent="0.35">
      <c r="A26" s="21">
        <v>3.2</v>
      </c>
      <c r="B26" s="22" t="s">
        <v>177</v>
      </c>
      <c r="C26" s="23" t="s">
        <v>28</v>
      </c>
      <c r="D26" s="23" t="s">
        <v>29</v>
      </c>
      <c r="E26" s="23" t="s">
        <v>30</v>
      </c>
      <c r="F26" s="23"/>
      <c r="G26" s="23"/>
      <c r="H26" s="24"/>
      <c r="I26" s="24"/>
      <c r="J26" s="25" t="s">
        <v>31</v>
      </c>
    </row>
    <row r="27" spans="1:10" ht="125.5" x14ac:dyDescent="0.35">
      <c r="A27" s="21">
        <v>3.3</v>
      </c>
      <c r="B27" s="22" t="s">
        <v>178</v>
      </c>
      <c r="C27" s="23" t="s">
        <v>28</v>
      </c>
      <c r="D27" s="23" t="s">
        <v>29</v>
      </c>
      <c r="E27" s="23" t="s">
        <v>30</v>
      </c>
      <c r="F27" s="23"/>
      <c r="G27" s="23"/>
      <c r="H27" s="24"/>
      <c r="I27" s="24"/>
      <c r="J27" s="25" t="s">
        <v>32</v>
      </c>
    </row>
    <row r="28" spans="1:10" x14ac:dyDescent="0.35">
      <c r="A28" s="27"/>
      <c r="B28" s="28"/>
      <c r="C28" s="29"/>
      <c r="D28" s="29"/>
      <c r="E28" s="29"/>
      <c r="F28" s="29"/>
      <c r="G28" s="29"/>
      <c r="H28" s="30"/>
      <c r="I28" s="30"/>
      <c r="J28" s="31"/>
    </row>
    <row r="29" spans="1:10" ht="13" x14ac:dyDescent="0.35">
      <c r="A29" s="32" t="s">
        <v>33</v>
      </c>
      <c r="C29" s="23"/>
      <c r="D29" s="23"/>
      <c r="E29" s="23"/>
      <c r="F29" s="23"/>
      <c r="G29" s="23"/>
      <c r="H29" s="24"/>
      <c r="I29" s="24"/>
      <c r="J29" s="25"/>
    </row>
    <row r="30" spans="1:10" x14ac:dyDescent="0.35">
      <c r="A30" s="27"/>
      <c r="B30" s="28"/>
      <c r="C30" s="29"/>
      <c r="D30" s="29"/>
      <c r="E30" s="29"/>
      <c r="F30" s="29"/>
      <c r="G30" s="29"/>
      <c r="H30" s="30"/>
      <c r="I30" s="30"/>
      <c r="J30" s="31"/>
    </row>
    <row r="31" spans="1:10" ht="62.5" x14ac:dyDescent="0.35">
      <c r="A31" s="21">
        <v>4.0999999999999996</v>
      </c>
      <c r="B31" s="26" t="s">
        <v>179</v>
      </c>
      <c r="C31" s="23" t="s">
        <v>21</v>
      </c>
      <c r="D31" s="23" t="s">
        <v>34</v>
      </c>
      <c r="E31" s="23" t="s">
        <v>35</v>
      </c>
      <c r="F31" s="23"/>
      <c r="G31" s="23"/>
      <c r="H31" s="24"/>
      <c r="I31" s="24"/>
      <c r="J31" s="25" t="s">
        <v>36</v>
      </c>
    </row>
    <row r="32" spans="1:10" ht="37.5" x14ac:dyDescent="0.35">
      <c r="A32" s="21">
        <v>4.2</v>
      </c>
      <c r="B32" s="22" t="s">
        <v>37</v>
      </c>
      <c r="C32" s="23" t="s">
        <v>28</v>
      </c>
      <c r="D32" s="33" t="s">
        <v>38</v>
      </c>
      <c r="E32" s="23" t="s">
        <v>30</v>
      </c>
      <c r="F32" s="23"/>
      <c r="G32" s="23"/>
      <c r="H32" s="24"/>
      <c r="I32" s="24"/>
      <c r="J32" s="25" t="s">
        <v>39</v>
      </c>
    </row>
    <row r="33" spans="1:10" ht="50" x14ac:dyDescent="0.35">
      <c r="A33" s="21">
        <v>4.3</v>
      </c>
      <c r="B33" s="22" t="s">
        <v>151</v>
      </c>
      <c r="C33" s="37" t="s">
        <v>28</v>
      </c>
      <c r="D33" s="33" t="s">
        <v>38</v>
      </c>
      <c r="E33" s="23" t="s">
        <v>30</v>
      </c>
      <c r="F33" s="23"/>
      <c r="G33" s="23"/>
      <c r="H33" s="24"/>
      <c r="I33" s="24"/>
      <c r="J33" s="25" t="s">
        <v>39</v>
      </c>
    </row>
    <row r="34" spans="1:10" ht="37.5" x14ac:dyDescent="0.35">
      <c r="A34" s="21">
        <v>4.4000000000000004</v>
      </c>
      <c r="B34" s="22" t="s">
        <v>40</v>
      </c>
      <c r="C34" s="23" t="s">
        <v>28</v>
      </c>
      <c r="D34" s="33" t="s">
        <v>38</v>
      </c>
      <c r="E34" s="23" t="s">
        <v>30</v>
      </c>
      <c r="F34" s="23"/>
      <c r="G34" s="23"/>
      <c r="H34" s="24"/>
      <c r="I34" s="24"/>
      <c r="J34" s="25" t="s">
        <v>39</v>
      </c>
    </row>
    <row r="35" spans="1:10" ht="50" x14ac:dyDescent="0.35">
      <c r="A35" s="21">
        <v>4.5</v>
      </c>
      <c r="B35" s="22" t="s">
        <v>41</v>
      </c>
      <c r="C35" s="23" t="s">
        <v>28</v>
      </c>
      <c r="D35" s="23" t="s">
        <v>38</v>
      </c>
      <c r="E35" s="23" t="s">
        <v>30</v>
      </c>
      <c r="F35" s="23"/>
      <c r="G35" s="23"/>
      <c r="H35" s="24"/>
      <c r="I35" s="24"/>
      <c r="J35" s="25" t="s">
        <v>39</v>
      </c>
    </row>
    <row r="36" spans="1:10" ht="50" x14ac:dyDescent="0.35">
      <c r="A36" s="21">
        <v>4.5999999999999996</v>
      </c>
      <c r="B36" s="22" t="s">
        <v>42</v>
      </c>
      <c r="C36" s="33" t="s">
        <v>43</v>
      </c>
      <c r="D36" s="33" t="s">
        <v>44</v>
      </c>
      <c r="E36" s="23" t="s">
        <v>45</v>
      </c>
      <c r="F36" s="23"/>
      <c r="G36" s="23"/>
      <c r="H36" s="24"/>
      <c r="I36" s="24"/>
      <c r="J36" s="25" t="s">
        <v>46</v>
      </c>
    </row>
    <row r="37" spans="1:10" ht="100" x14ac:dyDescent="0.35">
      <c r="A37" s="21">
        <v>4.8</v>
      </c>
      <c r="B37" s="26" t="s">
        <v>152</v>
      </c>
      <c r="C37" s="23" t="s">
        <v>28</v>
      </c>
      <c r="D37" s="23" t="s">
        <v>38</v>
      </c>
      <c r="E37" s="23" t="s">
        <v>30</v>
      </c>
      <c r="F37" s="23"/>
      <c r="G37" s="23"/>
      <c r="H37" s="24"/>
      <c r="I37" s="24"/>
      <c r="J37" s="25" t="s">
        <v>39</v>
      </c>
    </row>
    <row r="38" spans="1:10" ht="75" x14ac:dyDescent="0.35">
      <c r="A38" s="21">
        <v>4.9000000000000004</v>
      </c>
      <c r="B38" s="26" t="s">
        <v>47</v>
      </c>
      <c r="C38" s="23" t="s">
        <v>28</v>
      </c>
      <c r="D38" s="23" t="s">
        <v>38</v>
      </c>
      <c r="E38" s="23" t="s">
        <v>30</v>
      </c>
      <c r="F38" s="23"/>
      <c r="G38" s="23"/>
      <c r="H38" s="24"/>
      <c r="I38" s="24"/>
      <c r="J38" s="25" t="s">
        <v>39</v>
      </c>
    </row>
    <row r="39" spans="1:10" ht="50" x14ac:dyDescent="0.35">
      <c r="A39" s="38">
        <v>4.0999999999999996</v>
      </c>
      <c r="B39" s="26" t="s">
        <v>48</v>
      </c>
      <c r="C39" s="23" t="s">
        <v>49</v>
      </c>
      <c r="D39" s="23" t="s">
        <v>50</v>
      </c>
      <c r="E39" s="23" t="s">
        <v>51</v>
      </c>
      <c r="F39" s="23"/>
      <c r="G39" s="23"/>
      <c r="H39" s="24"/>
      <c r="I39" s="24"/>
      <c r="J39" s="25" t="s">
        <v>52</v>
      </c>
    </row>
    <row r="40" spans="1:10" x14ac:dyDescent="0.35">
      <c r="A40" s="27"/>
      <c r="B40" s="28"/>
      <c r="C40" s="29"/>
      <c r="D40" s="29"/>
      <c r="E40" s="29"/>
      <c r="F40" s="29"/>
      <c r="G40" s="29"/>
      <c r="H40" s="30"/>
      <c r="I40" s="30"/>
      <c r="J40" s="31"/>
    </row>
    <row r="41" spans="1:10" ht="13" x14ac:dyDescent="0.35">
      <c r="A41" s="32" t="s">
        <v>53</v>
      </c>
      <c r="C41" s="23"/>
      <c r="D41" s="23"/>
      <c r="E41" s="23"/>
      <c r="F41" s="23"/>
      <c r="G41" s="23"/>
      <c r="H41" s="24"/>
      <c r="I41" s="24"/>
      <c r="J41" s="25"/>
    </row>
    <row r="42" spans="1:10" x14ac:dyDescent="0.35">
      <c r="A42" s="27"/>
      <c r="B42" s="28"/>
      <c r="C42" s="29"/>
      <c r="D42" s="29"/>
      <c r="E42" s="29"/>
      <c r="F42" s="29"/>
      <c r="G42" s="29"/>
      <c r="H42" s="30"/>
      <c r="I42" s="30"/>
      <c r="J42" s="31"/>
    </row>
    <row r="43" spans="1:10" ht="175" x14ac:dyDescent="0.35">
      <c r="A43" s="21">
        <v>5.0999999999999996</v>
      </c>
      <c r="B43" s="26" t="s">
        <v>134</v>
      </c>
      <c r="C43" s="23" t="s">
        <v>21</v>
      </c>
      <c r="D43" s="23" t="s">
        <v>54</v>
      </c>
      <c r="E43" s="23" t="s">
        <v>35</v>
      </c>
      <c r="F43" s="23"/>
      <c r="G43" s="23"/>
      <c r="H43" s="24"/>
      <c r="I43" s="24"/>
      <c r="J43" s="25" t="s">
        <v>55</v>
      </c>
    </row>
    <row r="44" spans="1:10" ht="87.5" x14ac:dyDescent="0.35">
      <c r="A44" s="21">
        <v>5.2</v>
      </c>
      <c r="B44" s="22" t="s">
        <v>56</v>
      </c>
      <c r="C44" s="23" t="s">
        <v>21</v>
      </c>
      <c r="D44" s="23" t="s">
        <v>57</v>
      </c>
      <c r="E44" s="23" t="s">
        <v>135</v>
      </c>
      <c r="F44" s="23"/>
      <c r="G44" s="23"/>
      <c r="H44" s="24"/>
      <c r="I44" s="24"/>
      <c r="J44" s="25" t="s">
        <v>58</v>
      </c>
    </row>
    <row r="45" spans="1:10" ht="100" x14ac:dyDescent="0.35">
      <c r="A45" s="21">
        <v>5.3</v>
      </c>
      <c r="B45" s="22" t="s">
        <v>153</v>
      </c>
      <c r="C45" s="23" t="s">
        <v>59</v>
      </c>
      <c r="D45" s="23" t="s">
        <v>60</v>
      </c>
      <c r="E45" s="25" t="s">
        <v>61</v>
      </c>
      <c r="F45" s="25"/>
      <c r="G45" s="23"/>
      <c r="H45" s="24"/>
      <c r="I45" s="24"/>
      <c r="J45" s="39" t="s">
        <v>63</v>
      </c>
    </row>
    <row r="46" spans="1:10" ht="112.5" x14ac:dyDescent="0.35">
      <c r="A46" s="21">
        <v>5.4</v>
      </c>
      <c r="B46" s="22" t="s">
        <v>180</v>
      </c>
      <c r="C46" s="23" t="s">
        <v>64</v>
      </c>
      <c r="D46" s="33" t="s">
        <v>65</v>
      </c>
      <c r="E46" s="25" t="s">
        <v>66</v>
      </c>
      <c r="F46" s="25"/>
      <c r="G46" s="23"/>
      <c r="H46" s="24"/>
      <c r="I46" s="24"/>
      <c r="J46" s="39" t="s">
        <v>181</v>
      </c>
    </row>
    <row r="47" spans="1:10" x14ac:dyDescent="0.35">
      <c r="A47" s="27"/>
      <c r="B47" s="28"/>
      <c r="C47" s="29"/>
      <c r="D47" s="29"/>
      <c r="E47" s="29"/>
      <c r="F47" s="29"/>
      <c r="G47" s="29"/>
      <c r="H47" s="30"/>
      <c r="I47" s="30"/>
      <c r="J47" s="31"/>
    </row>
    <row r="48" spans="1:10" ht="13" x14ac:dyDescent="0.35">
      <c r="A48" s="32" t="s">
        <v>67</v>
      </c>
      <c r="C48" s="23"/>
      <c r="D48" s="23"/>
      <c r="E48" s="23"/>
      <c r="F48" s="23"/>
      <c r="G48" s="23"/>
      <c r="H48" s="24"/>
      <c r="I48" s="24"/>
      <c r="J48" s="25"/>
    </row>
    <row r="49" spans="1:10" x14ac:dyDescent="0.35">
      <c r="A49" s="27"/>
      <c r="B49" s="28"/>
      <c r="C49" s="29"/>
      <c r="D49" s="29"/>
      <c r="E49" s="29"/>
      <c r="F49" s="29"/>
      <c r="G49" s="29"/>
      <c r="H49" s="30"/>
      <c r="I49" s="30"/>
      <c r="J49" s="31"/>
    </row>
    <row r="50" spans="1:10" ht="87.5" x14ac:dyDescent="0.35">
      <c r="A50" s="21">
        <v>6.1</v>
      </c>
      <c r="B50" s="22" t="s">
        <v>175</v>
      </c>
      <c r="C50" s="23" t="s">
        <v>68</v>
      </c>
      <c r="D50" s="33" t="s">
        <v>69</v>
      </c>
      <c r="E50" s="23" t="s">
        <v>70</v>
      </c>
      <c r="F50" s="23"/>
      <c r="G50" s="23"/>
      <c r="H50" s="24"/>
      <c r="I50" s="24"/>
      <c r="J50" s="25" t="s">
        <v>71</v>
      </c>
    </row>
    <row r="51" spans="1:10" ht="50" x14ac:dyDescent="0.35">
      <c r="A51" s="21">
        <v>6.2</v>
      </c>
      <c r="B51" s="22" t="s">
        <v>72</v>
      </c>
      <c r="C51" s="23" t="s">
        <v>21</v>
      </c>
      <c r="D51" s="40"/>
      <c r="E51" s="23" t="s">
        <v>35</v>
      </c>
      <c r="F51" s="23"/>
      <c r="G51" s="23"/>
      <c r="H51" s="24"/>
      <c r="I51" s="24"/>
      <c r="J51" s="25" t="s">
        <v>73</v>
      </c>
    </row>
    <row r="52" spans="1:10" ht="75" x14ac:dyDescent="0.35">
      <c r="A52" s="21">
        <v>6.3</v>
      </c>
      <c r="B52" s="22" t="s">
        <v>74</v>
      </c>
      <c r="C52" s="22" t="s">
        <v>21</v>
      </c>
      <c r="D52" s="40"/>
      <c r="E52" s="23" t="s">
        <v>35</v>
      </c>
      <c r="F52" s="23"/>
      <c r="G52" s="23"/>
      <c r="H52" s="24"/>
      <c r="I52" s="24"/>
      <c r="J52" s="25" t="s">
        <v>75</v>
      </c>
    </row>
    <row r="53" spans="1:10" ht="62.5" x14ac:dyDescent="0.35">
      <c r="A53" s="21">
        <v>6.4</v>
      </c>
      <c r="B53" s="22" t="s">
        <v>76</v>
      </c>
      <c r="C53" s="23" t="s">
        <v>77</v>
      </c>
      <c r="D53" s="23" t="s">
        <v>78</v>
      </c>
      <c r="E53" s="23" t="s">
        <v>79</v>
      </c>
      <c r="F53" s="23"/>
      <c r="G53" s="23"/>
      <c r="H53" s="24"/>
      <c r="I53" s="24"/>
      <c r="J53" s="25" t="s">
        <v>80</v>
      </c>
    </row>
    <row r="54" spans="1:10" ht="50" x14ac:dyDescent="0.35">
      <c r="A54" s="21">
        <v>6.5</v>
      </c>
      <c r="B54" s="22" t="s">
        <v>81</v>
      </c>
      <c r="C54" s="23" t="s">
        <v>21</v>
      </c>
      <c r="D54" s="40"/>
      <c r="E54" s="23" t="s">
        <v>35</v>
      </c>
      <c r="F54" s="23"/>
      <c r="G54" s="23"/>
      <c r="H54" s="24"/>
      <c r="I54" s="24"/>
      <c r="J54" s="25" t="s">
        <v>80</v>
      </c>
    </row>
    <row r="55" spans="1:10" x14ac:dyDescent="0.35">
      <c r="A55" s="27"/>
      <c r="B55" s="28"/>
      <c r="C55" s="29"/>
      <c r="D55" s="29"/>
      <c r="E55" s="29"/>
      <c r="F55" s="29"/>
      <c r="G55" s="29"/>
      <c r="H55" s="30"/>
      <c r="I55" s="30"/>
      <c r="J55" s="31"/>
    </row>
    <row r="56" spans="1:10" ht="13" x14ac:dyDescent="0.35">
      <c r="A56" s="32" t="s">
        <v>82</v>
      </c>
      <c r="C56" s="23"/>
      <c r="D56" s="23"/>
      <c r="E56" s="23"/>
      <c r="F56" s="23"/>
      <c r="G56" s="23"/>
      <c r="H56" s="24"/>
      <c r="I56" s="24"/>
      <c r="J56" s="25"/>
    </row>
    <row r="57" spans="1:10" x14ac:dyDescent="0.35">
      <c r="A57" s="27"/>
      <c r="B57" s="28"/>
      <c r="C57" s="29"/>
      <c r="D57" s="29"/>
      <c r="E57" s="29"/>
      <c r="F57" s="29"/>
      <c r="G57" s="29"/>
      <c r="H57" s="30"/>
      <c r="I57" s="30"/>
      <c r="J57" s="31"/>
    </row>
    <row r="58" spans="1:10" ht="212.5" x14ac:dyDescent="0.35">
      <c r="A58" s="21">
        <v>7.1</v>
      </c>
      <c r="B58" s="22" t="s">
        <v>83</v>
      </c>
      <c r="C58" s="23" t="s">
        <v>84</v>
      </c>
      <c r="D58" s="23" t="s">
        <v>85</v>
      </c>
      <c r="E58" s="23" t="s">
        <v>86</v>
      </c>
      <c r="F58" s="23"/>
      <c r="G58" s="23"/>
      <c r="H58" s="24"/>
      <c r="I58" s="24"/>
      <c r="J58" s="25" t="s">
        <v>87</v>
      </c>
    </row>
    <row r="59" spans="1:10" ht="162.5" x14ac:dyDescent="0.35">
      <c r="A59" s="34" t="s">
        <v>0</v>
      </c>
      <c r="B59" s="35" t="s">
        <v>154</v>
      </c>
      <c r="C59" s="23" t="s">
        <v>88</v>
      </c>
      <c r="D59" s="40"/>
      <c r="E59" s="23" t="s">
        <v>89</v>
      </c>
      <c r="F59" s="23"/>
      <c r="G59" s="23"/>
      <c r="H59" s="24"/>
      <c r="I59" s="24"/>
      <c r="J59" s="25" t="s">
        <v>90</v>
      </c>
    </row>
    <row r="60" spans="1:10" ht="162.5" x14ac:dyDescent="0.35">
      <c r="A60" s="34" t="s">
        <v>0</v>
      </c>
      <c r="B60" s="35" t="s">
        <v>155</v>
      </c>
      <c r="C60" s="23" t="s">
        <v>88</v>
      </c>
      <c r="D60" s="40"/>
      <c r="E60" s="23" t="s">
        <v>91</v>
      </c>
      <c r="F60" s="23"/>
      <c r="G60" s="23"/>
      <c r="H60" s="24"/>
      <c r="I60" s="24"/>
      <c r="J60" s="25" t="s">
        <v>90</v>
      </c>
    </row>
    <row r="61" spans="1:10" ht="162.5" x14ac:dyDescent="0.35">
      <c r="A61" s="34" t="s">
        <v>0</v>
      </c>
      <c r="B61" s="35" t="s">
        <v>157</v>
      </c>
      <c r="C61" s="23" t="s">
        <v>88</v>
      </c>
      <c r="D61" s="40"/>
      <c r="E61" s="33" t="s">
        <v>176</v>
      </c>
      <c r="F61" s="23"/>
      <c r="G61" s="23"/>
      <c r="H61" s="24"/>
      <c r="I61" s="24"/>
      <c r="J61" s="25" t="s">
        <v>90</v>
      </c>
    </row>
    <row r="62" spans="1:10" ht="162.5" x14ac:dyDescent="0.35">
      <c r="A62" s="34"/>
      <c r="B62" s="35" t="s">
        <v>143</v>
      </c>
      <c r="C62" s="23" t="s">
        <v>88</v>
      </c>
      <c r="D62" s="40"/>
      <c r="E62" s="33" t="s">
        <v>144</v>
      </c>
      <c r="F62" s="23"/>
      <c r="G62" s="23"/>
      <c r="H62" s="24"/>
      <c r="I62" s="24"/>
      <c r="J62" s="25" t="s">
        <v>90</v>
      </c>
    </row>
    <row r="63" spans="1:10" ht="162.5" x14ac:dyDescent="0.35">
      <c r="A63" s="34" t="s">
        <v>0</v>
      </c>
      <c r="B63" s="35" t="s">
        <v>156</v>
      </c>
      <c r="C63" s="23" t="s">
        <v>88</v>
      </c>
      <c r="D63" s="40"/>
      <c r="E63" s="23" t="s">
        <v>136</v>
      </c>
      <c r="F63" s="23"/>
      <c r="G63" s="23"/>
      <c r="H63" s="24"/>
      <c r="I63" s="24"/>
      <c r="J63" s="25" t="s">
        <v>92</v>
      </c>
    </row>
    <row r="64" spans="1:10" ht="237.5" x14ac:dyDescent="0.35">
      <c r="A64" s="21">
        <v>7.2</v>
      </c>
      <c r="B64" s="22" t="s">
        <v>93</v>
      </c>
      <c r="C64" s="23" t="s">
        <v>94</v>
      </c>
      <c r="D64" s="23" t="s">
        <v>95</v>
      </c>
      <c r="E64" s="23" t="s">
        <v>96</v>
      </c>
      <c r="F64" s="23"/>
      <c r="G64" s="23"/>
      <c r="H64" s="24"/>
      <c r="I64" s="24"/>
      <c r="J64" s="25" t="s">
        <v>97</v>
      </c>
    </row>
    <row r="65" spans="1:10" ht="87.5" x14ac:dyDescent="0.35">
      <c r="A65" s="21">
        <v>7.3</v>
      </c>
      <c r="B65" s="22" t="s">
        <v>182</v>
      </c>
      <c r="C65" s="23" t="s">
        <v>98</v>
      </c>
      <c r="D65" s="23" t="s">
        <v>99</v>
      </c>
      <c r="E65" s="23" t="s">
        <v>100</v>
      </c>
      <c r="F65" s="23"/>
      <c r="G65" s="23"/>
      <c r="H65" s="24"/>
      <c r="I65" s="24"/>
      <c r="J65" s="25" t="s">
        <v>101</v>
      </c>
    </row>
    <row r="66" spans="1:10" x14ac:dyDescent="0.35">
      <c r="A66" s="27"/>
      <c r="B66" s="28"/>
      <c r="C66" s="29"/>
      <c r="D66" s="29"/>
      <c r="E66" s="29"/>
      <c r="F66" s="29"/>
      <c r="G66" s="29"/>
      <c r="H66" s="30"/>
      <c r="I66" s="30"/>
      <c r="J66" s="31"/>
    </row>
    <row r="67" spans="1:10" ht="13" x14ac:dyDescent="0.35">
      <c r="A67" s="32" t="s">
        <v>102</v>
      </c>
      <c r="C67" s="23"/>
      <c r="D67" s="23"/>
      <c r="E67" s="23"/>
      <c r="F67" s="23"/>
      <c r="G67" s="23"/>
      <c r="H67" s="24"/>
      <c r="I67" s="24"/>
      <c r="J67" s="25"/>
    </row>
    <row r="68" spans="1:10" x14ac:dyDescent="0.35">
      <c r="A68" s="27"/>
      <c r="B68" s="28"/>
      <c r="C68" s="29"/>
      <c r="D68" s="29"/>
      <c r="E68" s="29"/>
      <c r="F68" s="29"/>
      <c r="G68" s="29"/>
      <c r="H68" s="30"/>
      <c r="I68" s="30"/>
      <c r="J68" s="31"/>
    </row>
    <row r="69" spans="1:10" ht="75" x14ac:dyDescent="0.35">
      <c r="A69" s="21">
        <v>8.1</v>
      </c>
      <c r="B69" s="22" t="s">
        <v>158</v>
      </c>
      <c r="C69" s="23" t="s">
        <v>103</v>
      </c>
      <c r="D69" s="23" t="s">
        <v>104</v>
      </c>
      <c r="E69" s="23" t="s">
        <v>105</v>
      </c>
      <c r="F69" s="23"/>
      <c r="G69" s="23"/>
      <c r="H69" s="24"/>
      <c r="I69" s="24"/>
      <c r="J69" s="25" t="s">
        <v>106</v>
      </c>
    </row>
    <row r="70" spans="1:10" x14ac:dyDescent="0.35">
      <c r="A70" s="27"/>
      <c r="B70" s="28"/>
      <c r="C70" s="29"/>
      <c r="D70" s="29"/>
      <c r="E70" s="29"/>
      <c r="F70" s="29"/>
      <c r="G70" s="29"/>
      <c r="H70" s="30"/>
      <c r="I70" s="30"/>
      <c r="J70" s="31"/>
    </row>
    <row r="71" spans="1:10" ht="13" x14ac:dyDescent="0.35">
      <c r="A71" s="32" t="s">
        <v>107</v>
      </c>
      <c r="C71" s="23"/>
      <c r="D71" s="23"/>
      <c r="E71" s="23"/>
      <c r="F71" s="23"/>
      <c r="G71" s="23"/>
      <c r="H71" s="24"/>
      <c r="I71" s="24"/>
      <c r="J71" s="25"/>
    </row>
    <row r="72" spans="1:10" x14ac:dyDescent="0.35">
      <c r="A72" s="27"/>
      <c r="B72" s="28"/>
      <c r="C72" s="29"/>
      <c r="D72" s="29"/>
      <c r="E72" s="29"/>
      <c r="F72" s="29"/>
      <c r="G72" s="29"/>
      <c r="H72" s="30"/>
      <c r="I72" s="30"/>
      <c r="J72" s="31"/>
    </row>
    <row r="73" spans="1:10" ht="100" x14ac:dyDescent="0.35">
      <c r="A73" s="21">
        <v>9.1</v>
      </c>
      <c r="B73" s="22" t="s">
        <v>137</v>
      </c>
      <c r="C73" s="23" t="s">
        <v>108</v>
      </c>
      <c r="D73" s="23" t="s">
        <v>109</v>
      </c>
      <c r="E73" s="33" t="s">
        <v>138</v>
      </c>
      <c r="F73" s="23"/>
      <c r="G73" s="23"/>
      <c r="H73" s="24"/>
      <c r="I73" s="24"/>
      <c r="J73" s="25" t="s">
        <v>110</v>
      </c>
    </row>
    <row r="74" spans="1:10" ht="150" x14ac:dyDescent="0.35">
      <c r="A74" s="21">
        <v>9.1999999999999993</v>
      </c>
      <c r="B74" s="22" t="s">
        <v>139</v>
      </c>
      <c r="C74" s="23" t="s">
        <v>140</v>
      </c>
      <c r="D74" s="23" t="s">
        <v>141</v>
      </c>
      <c r="E74" s="23" t="s">
        <v>142</v>
      </c>
      <c r="F74" s="23"/>
      <c r="G74" s="23"/>
      <c r="H74" s="24"/>
      <c r="I74" s="24"/>
      <c r="J74" s="25" t="s">
        <v>111</v>
      </c>
    </row>
    <row r="76" spans="1:10" ht="26" x14ac:dyDescent="0.35">
      <c r="A76" s="21" t="s">
        <v>0</v>
      </c>
      <c r="B76" s="14" t="s">
        <v>112</v>
      </c>
    </row>
    <row r="83" spans="2:2" x14ac:dyDescent="0.35">
      <c r="B83" s="22" t="s">
        <v>0</v>
      </c>
    </row>
  </sheetData>
  <mergeCells count="13">
    <mergeCell ref="A7:B7"/>
    <mergeCell ref="A2:B2"/>
    <mergeCell ref="A3:B3"/>
    <mergeCell ref="A4:B4"/>
    <mergeCell ref="A5:B5"/>
    <mergeCell ref="C6:F6"/>
    <mergeCell ref="G6:J6"/>
    <mergeCell ref="A1:J1"/>
    <mergeCell ref="C2:J2"/>
    <mergeCell ref="C3:J3"/>
    <mergeCell ref="C4:J4"/>
    <mergeCell ref="C5:J5"/>
    <mergeCell ref="A6:B6"/>
  </mergeCells>
  <conditionalFormatting sqref="G1:G1048576">
    <cfRule type="containsText" dxfId="13" priority="1" operator="containsText" text="Not relevant">
      <formula>NOT(ISERROR(SEARCH("Not relevant",G1)))</formula>
    </cfRule>
    <cfRule type="containsText" dxfId="12" priority="2" operator="containsText" text="Green">
      <formula>NOT(ISERROR(SEARCH("Green",G1)))</formula>
    </cfRule>
    <cfRule type="containsText" dxfId="11" priority="3" operator="containsText" text="Amber">
      <formula>NOT(ISERROR(SEARCH("Amber",G1)))</formula>
    </cfRule>
    <cfRule type="containsText" dxfId="10" priority="4" operator="containsText" text="Red">
      <formula>NOT(ISERROR(SEARCH("Red",G1)))</formula>
    </cfRule>
  </conditionalFormatting>
  <conditionalFormatting sqref="G9:G12">
    <cfRule type="containsText" dxfId="9" priority="20" operator="containsText" text="Not relevant">
      <formula>NOT(ISERROR(SEARCH("Not relevant",G9)))</formula>
    </cfRule>
    <cfRule type="containsText" dxfId="8" priority="21" operator="containsText" text="Not relevant to our organisation">
      <formula>NOT(ISERROR(SEARCH("Not relevant to our organisation",G9)))</formula>
    </cfRule>
    <cfRule type="containsText" dxfId="7" priority="22" operator="containsText" text="Green">
      <formula>NOT(ISERROR(SEARCH("Green",G9)))</formula>
    </cfRule>
    <cfRule type="containsText" dxfId="6" priority="23" operator="containsText" text="Amber">
      <formula>NOT(ISERROR(SEARCH("Amber",G9)))</formula>
    </cfRule>
    <cfRule type="containsText" dxfId="5" priority="24" operator="containsText" text="Red">
      <formula>NOT(ISERROR(SEARCH("Red",G9)))</formula>
    </cfRule>
  </conditionalFormatting>
  <conditionalFormatting sqref="G16:G17">
    <cfRule type="containsText" dxfId="4" priority="5" operator="containsText" text="Not relevant">
      <formula>NOT(ISERROR(SEARCH("Not relevant",G16)))</formula>
    </cfRule>
    <cfRule type="containsText" dxfId="3" priority="6" operator="containsText" text="Not relevant to our organisation">
      <formula>NOT(ISERROR(SEARCH("Not relevant to our organisation",G16)))</formula>
    </cfRule>
    <cfRule type="containsText" dxfId="2" priority="7" operator="containsText" text="Green">
      <formula>NOT(ISERROR(SEARCH("Green",G16)))</formula>
    </cfRule>
    <cfRule type="containsText" dxfId="1" priority="8" operator="containsText" text="Amber">
      <formula>NOT(ISERROR(SEARCH("Amber",G16)))</formula>
    </cfRule>
    <cfRule type="containsText" dxfId="0" priority="9" operator="containsText" text="Red">
      <formula>NOT(ISERROR(SEARCH("Red",G16)))</formula>
    </cfRule>
  </conditionalFormatting>
  <pageMargins left="0.70866141732283472" right="0.70866141732283472" top="0.74803149606299213" bottom="0.74803149606299213"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Variables!$A$1:$A$4</xm:f>
          </x14:formula1>
          <xm:sqref>G1:G1048576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defaultRowHeight="14.5" x14ac:dyDescent="0.35"/>
  <cols>
    <col min="1" max="1" width="16.1796875" customWidth="1"/>
  </cols>
  <sheetData>
    <row r="1" spans="1:1" x14ac:dyDescent="0.35">
      <c r="A1" s="4" t="s">
        <v>5</v>
      </c>
    </row>
    <row r="2" spans="1:1" x14ac:dyDescent="0.35">
      <c r="A2" s="5" t="s">
        <v>6</v>
      </c>
    </row>
    <row r="3" spans="1:1" x14ac:dyDescent="0.35">
      <c r="A3" s="6" t="s">
        <v>7</v>
      </c>
    </row>
    <row r="4" spans="1:1" x14ac:dyDescent="0.35">
      <c r="A4" s="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abSelected="1" workbookViewId="0">
      <selection activeCell="S16" sqref="S16"/>
    </sheetView>
  </sheetViews>
  <sheetFormatPr defaultRowHeight="14.5" x14ac:dyDescent="0.35"/>
  <cols>
    <col min="1" max="1" width="22.54296875" customWidth="1"/>
    <col min="2" max="2" width="12.1796875" customWidth="1"/>
    <col min="3" max="3" width="10.1796875" customWidth="1"/>
    <col min="4" max="4" width="13" customWidth="1"/>
    <col min="5" max="5" width="15.453125" customWidth="1"/>
  </cols>
  <sheetData>
    <row r="1" spans="1:5" x14ac:dyDescent="0.35">
      <c r="A1" t="s">
        <v>113</v>
      </c>
      <c r="B1" t="s">
        <v>114</v>
      </c>
      <c r="C1" t="s">
        <v>115</v>
      </c>
      <c r="D1" t="s">
        <v>116</v>
      </c>
      <c r="E1" t="s">
        <v>117</v>
      </c>
    </row>
    <row r="2" spans="1:5" x14ac:dyDescent="0.35">
      <c r="A2" s="1" t="s">
        <v>118</v>
      </c>
      <c r="B2" s="3">
        <f>(COUNTIF(SAR!$G$9:$G$12,"Red")/4)*100</f>
        <v>0</v>
      </c>
      <c r="C2" s="3">
        <f>(COUNTIF(SAR!$G$9:$G$12,"Amber")/4)*100</f>
        <v>0</v>
      </c>
      <c r="D2" s="3">
        <f>(COUNTIF(SAR!$G$9:$G$12,"Green")/4)*100</f>
        <v>0</v>
      </c>
      <c r="E2" s="3">
        <f>(COUNTIF(SAR!$G$9:$G$12,"Not Relevant")/4)*100</f>
        <v>0</v>
      </c>
    </row>
    <row r="3" spans="1:5" x14ac:dyDescent="0.35">
      <c r="A3" s="2" t="s">
        <v>119</v>
      </c>
      <c r="B3" s="3">
        <f>(COUNTIF(SAR!$G$16:$G$17,"Red")/2)*100</f>
        <v>0</v>
      </c>
      <c r="C3" s="3">
        <f>(COUNTIF(SAR!$G$16:$G$17,"Amber")/2)*100</f>
        <v>0</v>
      </c>
      <c r="D3" s="3">
        <f>(COUNTIF(SAR!$G$16:$G$17,"Green")/2)*100</f>
        <v>0</v>
      </c>
      <c r="E3" s="3">
        <f>(COUNTIF(SAR!$G$16:$G$17,"Not Relevant")/2)*100</f>
        <v>0</v>
      </c>
    </row>
    <row r="4" spans="1:5" ht="29" x14ac:dyDescent="0.35">
      <c r="A4" s="2" t="s">
        <v>120</v>
      </c>
      <c r="B4" s="3">
        <f>(COUNTIF(SAR!$G$22:$G$27,"Red")/8)*100</f>
        <v>0</v>
      </c>
      <c r="C4" s="3">
        <f>(COUNTIF(SAR!$G$22:$G$27,"Amber")/8)*100</f>
        <v>0</v>
      </c>
      <c r="D4" s="3">
        <f>(COUNTIF(SAR!$G$22:$G$27,"Green")/8)*100</f>
        <v>0</v>
      </c>
      <c r="E4" s="3">
        <f>(COUNTIF(SAR!$G$22:$G$27,"Not Relevant")/8)*100</f>
        <v>0</v>
      </c>
    </row>
    <row r="5" spans="1:5" ht="29" x14ac:dyDescent="0.35">
      <c r="A5" s="2" t="s">
        <v>121</v>
      </c>
      <c r="B5" s="3">
        <f>(COUNTIF(SAR!$G$31:$G$38,"Red")/10)*100</f>
        <v>0</v>
      </c>
      <c r="C5" s="3">
        <f>(COUNTIF(SAR!$G$31:$G$38,"Amber")/10)*100</f>
        <v>0</v>
      </c>
      <c r="D5" s="3">
        <f>(COUNTIF(SAR!$G$31:$G$38,"Green")/10)*100</f>
        <v>0</v>
      </c>
      <c r="E5" s="3">
        <f>(COUNTIF(SAR!$G$31:$G$38,"Not Relevant")/10)*100</f>
        <v>0</v>
      </c>
    </row>
    <row r="6" spans="1:5" x14ac:dyDescent="0.35">
      <c r="A6" s="2" t="s">
        <v>122</v>
      </c>
      <c r="B6" s="3">
        <f>(COUNTIF(SAR!$G$43:$G$46,"Red")/4)*100</f>
        <v>0</v>
      </c>
      <c r="C6" s="3">
        <f>(COUNTIF(SAR!$G$43:$G$46,"Amber")/4)*100</f>
        <v>0</v>
      </c>
      <c r="D6" s="3">
        <f>(COUNTIF(SAR!$G$43:$G$46,"Green")/4)*100</f>
        <v>0</v>
      </c>
      <c r="E6" s="3">
        <f>(COUNTIF(SAR!$G$43:$G$46,"Not Relevant")/4)*100</f>
        <v>0</v>
      </c>
    </row>
    <row r="7" spans="1:5" x14ac:dyDescent="0.35">
      <c r="A7" s="2" t="s">
        <v>123</v>
      </c>
      <c r="B7" s="3">
        <f>(COUNTIF(SAR!$G$50:$G$54,"Red")/5)*100</f>
        <v>0</v>
      </c>
      <c r="C7" s="3">
        <f>(COUNTIF(SAR!$G$50:$G$54,"Amber")/5)*100</f>
        <v>0</v>
      </c>
      <c r="D7" s="3">
        <f>(COUNTIF(SAR!$G$50:$G$54,"Green")/5)*100</f>
        <v>0</v>
      </c>
      <c r="E7" s="3">
        <f>(COUNTIF(SAR!$G$50:$G$54,"Not Relevant")/5)*100</f>
        <v>0</v>
      </c>
    </row>
    <row r="8" spans="1:5" x14ac:dyDescent="0.35">
      <c r="A8" s="2" t="s">
        <v>124</v>
      </c>
      <c r="B8" s="3">
        <f>(COUNTIF(SAR!$G$58:$G$65,"Red")/7)*100</f>
        <v>0</v>
      </c>
      <c r="C8" s="3">
        <f>(COUNTIF(SAR!$G$58:$G$65,"Amber")/7)*100</f>
        <v>0</v>
      </c>
      <c r="D8" s="3">
        <f>(COUNTIF(SAR!$G$58:$G$65,"Green")/7)*100</f>
        <v>0</v>
      </c>
      <c r="E8" s="3">
        <f>(COUNTIF(SAR!$G$58:$G$65,"Not Relevant")/7)*100</f>
        <v>0</v>
      </c>
    </row>
    <row r="9" spans="1:5" x14ac:dyDescent="0.35">
      <c r="A9" s="2" t="s">
        <v>125</v>
      </c>
      <c r="B9" s="3">
        <f>(COUNTIF(SAR!$G$69,"Red")/1)*100</f>
        <v>0</v>
      </c>
      <c r="C9" s="3">
        <f>(COUNTIF(SAR!$G$69,"Amber")/1)*100</f>
        <v>0</v>
      </c>
      <c r="D9" s="3">
        <f>(COUNTIF(SAR!$G$69,"Green")/1)*100</f>
        <v>0</v>
      </c>
      <c r="E9" s="3">
        <f>(COUNTIF(SAR!$G$69,"Not Relevant")/1)*100</f>
        <v>0</v>
      </c>
    </row>
    <row r="10" spans="1:5" ht="29" x14ac:dyDescent="0.35">
      <c r="A10" s="2" t="s">
        <v>126</v>
      </c>
      <c r="B10" s="3">
        <f>(COUNTIF(SAR!$G$73:$G$74,"Red")/2)*100</f>
        <v>0</v>
      </c>
      <c r="C10" s="3">
        <f>(COUNTIF(SAR!$G$73:$G$74,"Amber")/2)*100</f>
        <v>0</v>
      </c>
      <c r="D10" s="3">
        <f>(COUNTIF(SAR!$G$73:$G$74,"Red")/2)*100</f>
        <v>0</v>
      </c>
      <c r="E10" s="3">
        <f>(COUNTIF(SAR!$G$73:$G$74,"Not Relevant")/2)*100</f>
        <v>0</v>
      </c>
    </row>
  </sheetData>
  <pageMargins left="0.7" right="0.7" top="0.75" bottom="0.75" header="0.3" footer="0.3"/>
  <pageSetup paperSize="0" orientation="portrait" horizontalDpi="0" verticalDpi="0" copies="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E794D58708674AB7C5419935B29238" ma:contentTypeVersion="10" ma:contentTypeDescription="Create a new document." ma:contentTypeScope="" ma:versionID="a7afb9e8a9f15692ee7cf819b4e3b623">
  <xsd:schema xmlns:xsd="http://www.w3.org/2001/XMLSchema" xmlns:xs="http://www.w3.org/2001/XMLSchema" xmlns:p="http://schemas.microsoft.com/office/2006/metadata/properties" xmlns:ns2="bf282911-fd48-47af-b0ca-ad53c96c5a32" xmlns:ns3="11b7dfb6-1485-4130-adc3-a00e2b4c6419" targetNamespace="http://schemas.microsoft.com/office/2006/metadata/properties" ma:root="true" ma:fieldsID="1841f1debcc431260ea3f4fed969e3e2" ns2:_="" ns3:_="">
    <xsd:import namespace="bf282911-fd48-47af-b0ca-ad53c96c5a32"/>
    <xsd:import namespace="11b7dfb6-1485-4130-adc3-a00e2b4c64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escriptio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82911-fd48-47af-b0ca-ad53c96c5a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escription" ma:index="11" nillable="true" ma:displayName="Description" ma:format="Dropdown" ma:internalName="Description">
      <xsd:simpleType>
        <xsd:restriction base="dms:Text">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b7dfb6-1485-4130-adc3-a00e2b4c641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bf282911-fd48-47af-b0ca-ad53c96c5a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C3A795-90B5-4EF3-83EC-1626A6968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82911-fd48-47af-b0ca-ad53c96c5a32"/>
    <ds:schemaRef ds:uri="11b7dfb6-1485-4130-adc3-a00e2b4c6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E22E9E-A3EE-4CAD-BF5C-6D49CF474DB6}">
  <ds:schemaRefs>
    <ds:schemaRef ds:uri="http://schemas.microsoft.com/office/2006/metadata/properties"/>
    <ds:schemaRef ds:uri="http://schemas.microsoft.com/office/infopath/2007/PartnerControls"/>
    <ds:schemaRef ds:uri="bf282911-fd48-47af-b0ca-ad53c96c5a32"/>
  </ds:schemaRefs>
</ds:datastoreItem>
</file>

<file path=customXml/itemProps3.xml><?xml version="1.0" encoding="utf-8"?>
<ds:datastoreItem xmlns:ds="http://schemas.openxmlformats.org/officeDocument/2006/customXml" ds:itemID="{B2B26185-D363-440E-8EE6-6811523B14D1}">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SAR</vt:lpstr>
      <vt:lpstr>Variables</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Sharma</dc:creator>
  <cp:keywords/>
  <dc:description/>
  <cp:lastModifiedBy>MCVEIGH, Marie (NHS BRISTOL, NORTH SOMERSET AND SOUTH </cp:lastModifiedBy>
  <cp:revision/>
  <dcterms:created xsi:type="dcterms:W3CDTF">2019-02-18T20:07:12Z</dcterms:created>
  <dcterms:modified xsi:type="dcterms:W3CDTF">2024-12-13T12:08:39Z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0x01010015E794D58708674AB7C5419935B29238</vt:lpwstr>
  </property>
</Properties>
</file>